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00" windowHeight="8205" tabRatio="935" firstSheet="2" activeTab="2"/>
  </bookViews>
  <sheets>
    <sheet name="Products" sheetId="3" state="hidden" r:id="rId1"/>
    <sheet name="ProfitLoss" sheetId="9" state="hidden" r:id="rId2"/>
    <sheet name="Sales Rep Info" sheetId="18" r:id="rId3"/>
    <sheet name="Transportation Expenses" sheetId="8" state="hidden" r:id="rId4"/>
    <sheet name="Travel Expenses" sheetId="7" state="hidden" r:id="rId5"/>
    <sheet name="Customers" sheetId="1" state="hidden" r:id="rId6"/>
    <sheet name="Payroll" sheetId="10" state="hidden" r:id="rId7"/>
    <sheet name="Sales Team" sheetId="4" state="hidden" r:id="rId8"/>
    <sheet name="2016 Sales" sheetId="15" state="hidden" r:id="rId9"/>
    <sheet name="DISCLAIMER" sheetId="17" r:id="rId10"/>
    <sheet name="Bonus Info (2)" sheetId="19" state="hidden" r:id="rId1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9" l="1"/>
  <c r="E34" i="19"/>
  <c r="D34" i="19"/>
  <c r="F33" i="19"/>
  <c r="E33" i="19"/>
  <c r="D33" i="19"/>
  <c r="F32" i="19"/>
  <c r="E32" i="19"/>
  <c r="D32" i="19"/>
  <c r="F31" i="19"/>
  <c r="E31" i="19"/>
  <c r="D31" i="19"/>
  <c r="F30" i="19"/>
  <c r="E30" i="19"/>
  <c r="D30" i="19"/>
  <c r="F29" i="19"/>
  <c r="E29" i="19"/>
  <c r="D29" i="19"/>
  <c r="F28" i="19"/>
  <c r="E28" i="19"/>
  <c r="D28" i="19"/>
  <c r="F27" i="19"/>
  <c r="E27" i="19"/>
  <c r="D27" i="19"/>
  <c r="F26" i="19"/>
  <c r="E26" i="19"/>
  <c r="D26" i="19"/>
  <c r="F25" i="19"/>
  <c r="E25" i="19"/>
  <c r="D25" i="19"/>
  <c r="F24" i="19"/>
  <c r="E24" i="19"/>
  <c r="D24" i="19"/>
  <c r="F23" i="19"/>
  <c r="E23" i="19"/>
  <c r="D23" i="19"/>
  <c r="F22" i="19"/>
  <c r="E22" i="19"/>
  <c r="D22" i="19"/>
  <c r="F21" i="19"/>
  <c r="E21" i="19"/>
  <c r="D21" i="19"/>
  <c r="F20" i="19"/>
  <c r="E20" i="19"/>
  <c r="D20" i="19"/>
  <c r="F19" i="19"/>
  <c r="E19" i="19"/>
  <c r="D19" i="19"/>
  <c r="F18" i="19"/>
  <c r="E18" i="19"/>
  <c r="D18" i="19"/>
  <c r="F17" i="19"/>
  <c r="E17" i="19"/>
  <c r="D17" i="19"/>
  <c r="F16" i="19"/>
  <c r="E16" i="19"/>
  <c r="D16" i="19"/>
  <c r="F15" i="19"/>
  <c r="E15" i="19"/>
  <c r="D15" i="19"/>
  <c r="F14" i="19"/>
  <c r="E14" i="19"/>
  <c r="D14" i="19"/>
  <c r="F13" i="19"/>
  <c r="E13" i="19"/>
  <c r="D13" i="19"/>
  <c r="F12" i="19"/>
  <c r="E12" i="19"/>
  <c r="D12" i="19"/>
  <c r="F11" i="19"/>
  <c r="E11" i="19"/>
  <c r="D11" i="19"/>
  <c r="F10" i="19"/>
  <c r="E10" i="19"/>
  <c r="D10" i="19"/>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B14" i="7"/>
  <c r="C14" i="7"/>
  <c r="D14" i="7"/>
  <c r="F4" i="15"/>
  <c r="F11" i="15"/>
  <c r="F10" i="15"/>
  <c r="F6" i="15"/>
  <c r="F5" i="15"/>
  <c r="F9" i="15"/>
  <c r="F8" i="15"/>
  <c r="F7" i="15"/>
  <c r="E14" i="7" l="1"/>
  <c r="B22" i="7"/>
  <c r="B21" i="7"/>
  <c r="E6" i="7"/>
  <c r="F6" i="7" s="1"/>
  <c r="E7" i="7"/>
  <c r="F7" i="7" s="1"/>
  <c r="E8" i="7"/>
  <c r="F8" i="7" s="1"/>
  <c r="E9" i="7"/>
  <c r="F9" i="7" s="1"/>
  <c r="E10" i="7"/>
  <c r="F10" i="7" s="1"/>
  <c r="E11" i="7"/>
  <c r="F11" i="7" s="1"/>
  <c r="E12" i="7"/>
  <c r="F12" i="7" s="1"/>
  <c r="K17" i="3"/>
  <c r="K16" i="3"/>
  <c r="K15" i="3"/>
  <c r="K14" i="3"/>
  <c r="K13" i="3"/>
  <c r="K12" i="3"/>
  <c r="K11" i="3"/>
  <c r="K10" i="3"/>
</calcChain>
</file>

<file path=xl/sharedStrings.xml><?xml version="1.0" encoding="utf-8"?>
<sst xmlns="http://schemas.openxmlformats.org/spreadsheetml/2006/main" count="1304" uniqueCount="934">
  <si>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</si>
  <si>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</si>
  <si>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</si>
  <si>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</si>
  <si>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</si>
  <si>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</si>
  <si>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</si>
  <si>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</si>
  <si>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</si>
  <si>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</si>
  <si>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</si>
  <si>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</si>
  <si>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</si>
  <si>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</si>
  <si>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</si>
  <si>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</si>
  <si>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</si>
  <si>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</si>
  <si>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</si>
  <si>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</si>
  <si>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</si>
  <si>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</si>
  <si>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</si>
  <si>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</si>
  <si>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</si>
  <si>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</si>
  <si>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</si>
  <si>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</si>
  <si>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</si>
  <si>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</si>
  <si>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</si>
  <si>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</si>
  <si>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</si>
  <si>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</si>
  <si>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</si>
  <si>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</si>
  <si>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</si>
  <si>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</si>
  <si>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</si>
  <si>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</si>
  <si>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</si>
  <si>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</si>
  <si>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</si>
  <si>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</si>
  <si>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</si>
  <si>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</si>
  <si>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</si>
  <si>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</si>
  <si>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</si>
  <si>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</si>
  <si>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</si>
  <si>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</si>
  <si>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</si>
  <si>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</si>
  <si>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</si>
  <si>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</si>
  <si>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</si>
  <si>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</si>
  <si>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</si>
  <si>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</si>
  <si>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</si>
  <si>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</si>
  <si>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</si>
  <si>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</si>
  <si>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</si>
  <si>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</si>
  <si>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</si>
  <si>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</si>
  <si>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</si>
  <si>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</si>
  <si>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</si>
  <si>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</si>
  <si>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</si>
  <si>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</si>
  <si>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</si>
  <si>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</si>
  <si>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</si>
  <si>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</si>
  <si>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</si>
  <si>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</si>
  <si>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</si>
  <si>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</si>
  <si>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</si>
  <si>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</si>
  <si>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</si>
  <si>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</si>
  <si>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</si>
  <si>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</si>
  <si>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</si>
  <si>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</si>
  <si>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</si>
  <si>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</si>
  <si>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</si>
  <si>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</si>
  <si>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</si>
  <si>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</si>
  <si>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</si>
  <si>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</si>
  <si>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</si>
  <si>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</si>
  <si>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</si>
  <si>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</si>
  <si>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</si>
  <si>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</si>
  <si>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</si>
  <si>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</si>
  <si>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</si>
  <si>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</si>
  <si>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</si>
  <si>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</si>
  <si>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</si>
  <si>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</si>
  <si>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</si>
  <si>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</si>
  <si>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</si>
  <si>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</si>
  <si>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</si>
  <si>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</si>
  <si>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</si>
  <si>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</si>
  <si>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</si>
  <si>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</si>
  <si>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</si>
  <si>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</si>
  <si>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</si>
  <si>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</si>
  <si>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</si>
  <si>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</si>
  <si>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</si>
  <si>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</si>
  <si>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</si>
  <si>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</si>
  <si>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</si>
  <si>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</si>
  <si>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</si>
  <si>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</si>
  <si>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</si>
  <si>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</si>
  <si>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</si>
  <si>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</si>
  <si>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</si>
  <si>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</si>
  <si>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</si>
  <si>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</si>
  <si>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</si>
  <si>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</si>
  <si>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</si>
  <si>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</si>
  <si>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</si>
  <si>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</si>
  <si>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</si>
  <si>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</si>
  <si>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</si>
  <si>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</si>
  <si>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</si>
  <si>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</si>
  <si>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</si>
  <si>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</si>
  <si>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</si>
  <si>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</si>
  <si>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</si>
  <si>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</si>
  <si>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</si>
  <si>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</si>
  <si>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</si>
  <si>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</si>
  <si>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</si>
  <si>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</si>
  <si>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</si>
  <si>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</si>
  <si>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</si>
  <si>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</si>
  <si>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</si>
  <si>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</si>
  <si>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</si>
  <si>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</si>
  <si>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</si>
  <si>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</si>
  <si>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</si>
  <si>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</si>
  <si>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</si>
  <si>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</si>
  <si>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</si>
  <si>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</si>
  <si>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</si>
  <si>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</si>
  <si>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</si>
  <si>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</si>
  <si>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</si>
  <si>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</si>
  <si>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</si>
  <si>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</si>
  <si>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</si>
  <si>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</si>
  <si>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</si>
  <si>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</si>
  <si>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</si>
  <si>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</si>
  <si>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</si>
  <si>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</si>
  <si>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</si>
  <si>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</si>
  <si>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</si>
  <si>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</si>
  <si>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</si>
  <si>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</si>
  <si>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</si>
  <si>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</si>
  <si>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</si>
  <si>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</si>
  <si>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</si>
  <si>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</si>
  <si>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</si>
  <si>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</si>
  <si>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</si>
  <si>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</si>
  <si>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</si>
  <si>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</si>
  <si>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</si>
  <si>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</si>
  <si>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</si>
  <si>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</si>
  <si>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</si>
  <si>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</si>
  <si>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</si>
  <si>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</si>
  <si>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</si>
  <si>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</si>
  <si>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</si>
  <si>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</si>
  <si>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</si>
  <si>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</si>
  <si>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</si>
  <si>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</si>
  <si>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</si>
  <si>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</si>
  <si>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</si>
  <si>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</si>
  <si>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</si>
  <si>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</si>
  <si>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</si>
  <si>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</si>
  <si>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</si>
  <si>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</si>
  <si>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</si>
  <si>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</si>
  <si>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</si>
  <si>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</si>
  <si>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</si>
  <si>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</si>
  <si>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</si>
  <si>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</si>
  <si>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</si>
  <si>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</si>
  <si>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</si>
  <si>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</si>
  <si>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</si>
  <si>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</si>
  <si>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</si>
  <si>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</si>
  <si>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</si>
  <si>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</si>
  <si>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</si>
  <si>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</si>
  <si>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</si>
  <si>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</si>
  <si>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</si>
  <si>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</si>
  <si>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</si>
  <si>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</si>
  <si>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</si>
  <si>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</si>
  <si>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</si>
  <si>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</si>
  <si>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</si>
  <si>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</si>
  <si>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</si>
  <si>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</si>
  <si>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</si>
  <si>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</si>
  <si>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</si>
  <si>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</si>
  <si>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</si>
  <si>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</si>
  <si>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</si>
  <si>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</si>
  <si>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</si>
  <si>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</si>
  <si>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</si>
  <si>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</si>
  <si>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</si>
  <si>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</si>
  <si>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</si>
  <si>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</si>
  <si>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</si>
  <si>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</si>
  <si>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</si>
  <si>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</si>
  <si>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</si>
  <si>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</si>
  <si>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</si>
  <si>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</si>
  <si>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</si>
  <si>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</si>
  <si>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</si>
  <si>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</si>
  <si>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</si>
  <si>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</si>
  <si>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</si>
  <si>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</si>
  <si>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</si>
  <si>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</si>
  <si>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</si>
  <si>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</si>
  <si>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</si>
  <si>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</si>
  <si>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</si>
  <si>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</si>
  <si>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</si>
  <si>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</si>
  <si>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</si>
  <si>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</si>
  <si>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</si>
  <si>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</si>
  <si>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</si>
  <si>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</si>
  <si>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</si>
  <si>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</si>
  <si>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</si>
  <si>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</si>
  <si>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</si>
  <si>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</si>
  <si>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</si>
  <si>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</si>
  <si>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</si>
  <si>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</si>
  <si>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</si>
  <si>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</si>
  <si>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</si>
  <si>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</si>
  <si>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</si>
  <si>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</si>
  <si>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</si>
  <si>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</si>
  <si>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</si>
  <si>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</si>
  <si>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</si>
  <si>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</si>
  <si>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</si>
  <si>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</si>
  <si>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</si>
  <si>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</si>
  <si>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</si>
  <si>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</si>
  <si>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</si>
  <si>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</si>
  <si>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</si>
  <si>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</si>
  <si>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</si>
  <si>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</si>
  <si>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</si>
  <si>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</si>
  <si>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</si>
  <si>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</si>
  <si>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</si>
  <si>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</si>
  <si>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</si>
  <si>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</si>
  <si>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</si>
  <si>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</si>
  <si>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</si>
  <si>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</si>
  <si>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</si>
  <si>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</si>
  <si>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</si>
  <si>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</si>
  <si>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</si>
  <si>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</si>
  <si>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</si>
  <si>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</si>
  <si>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</si>
  <si>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</si>
  <si>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</si>
  <si>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</si>
  <si>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</si>
  <si>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</si>
  <si>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</si>
  <si>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</si>
  <si>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</si>
  <si>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</si>
  <si>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</si>
  <si>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</si>
  <si>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</si>
  <si>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</si>
  <si>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</si>
  <si>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</si>
  <si>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</si>
  <si>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</si>
  <si>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</si>
  <si>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</si>
  <si>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</si>
  <si>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</si>
  <si>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</si>
  <si>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</si>
  <si>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</si>
  <si>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</si>
  <si>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</si>
  <si>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</si>
  <si>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</si>
  <si>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</si>
  <si>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</si>
  <si>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</si>
  <si>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</si>
  <si>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</si>
  <si>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</si>
  <si>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</si>
  <si>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</si>
  <si>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</si>
  <si>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</si>
  <si>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</si>
  <si>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</si>
  <si>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</si>
  <si>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</si>
  <si>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</si>
  <si>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</si>
  <si>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</si>
  <si>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</si>
  <si>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</si>
  <si>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</si>
  <si>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</si>
  <si>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</si>
  <si>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</si>
  <si>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</si>
  <si>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</si>
  <si>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</si>
  <si>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</si>
  <si>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</si>
  <si>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</si>
  <si>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</si>
  <si>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</si>
  <si>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</si>
  <si>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</si>
  <si>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</si>
  <si>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</si>
  <si>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</si>
  <si>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</si>
  <si>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</si>
  <si>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</si>
  <si>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</si>
  <si>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</si>
  <si>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</si>
  <si>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</si>
  <si>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</si>
  <si>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</si>
  <si>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</si>
  <si>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</si>
  <si>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</si>
  <si>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</si>
  <si>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</si>
  <si>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</si>
  <si>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</si>
  <si>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</si>
  <si>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</si>
  <si>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</si>
  <si>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</si>
  <si>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</si>
  <si>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</si>
  <si>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</si>
  <si>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</si>
  <si>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</si>
  <si>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</si>
  <si>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</si>
  <si>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</si>
  <si>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</si>
  <si>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</si>
  <si>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</si>
  <si>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</si>
  <si>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</si>
  <si>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</si>
  <si>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</si>
  <si>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</si>
  <si>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</si>
  <si>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</si>
  <si>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</si>
  <si>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</si>
  <si>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</si>
  <si>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</si>
  <si>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</si>
  <si>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</si>
  <si>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</si>
  <si>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</si>
  <si>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</si>
  <si>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</si>
  <si>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</si>
  <si>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</si>
  <si>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</si>
  <si>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</si>
  <si>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</si>
  <si>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</si>
  <si>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</si>
  <si>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</si>
  <si>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</si>
  <si>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</si>
  <si>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</si>
  <si>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</si>
  <si>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</si>
  <si>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</si>
  <si>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</si>
  <si>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</si>
  <si>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</si>
  <si>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</si>
  <si>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</si>
  <si>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</si>
  <si>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</si>
  <si>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</si>
  <si>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</si>
  <si>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</si>
  <si>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</si>
  <si>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</si>
  <si>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</si>
  <si>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</si>
  <si>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</si>
  <si>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</si>
  <si>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</si>
  <si>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</si>
  <si>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</si>
  <si>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</si>
  <si>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</si>
  <si>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</si>
  <si>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</si>
  <si>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</si>
  <si>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</si>
  <si>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</si>
  <si>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</si>
  <si>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</si>
  <si>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</si>
  <si>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</si>
  <si>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</si>
  <si>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</si>
  <si>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</si>
  <si>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</si>
  <si>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</si>
  <si>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</si>
  <si>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</si>
  <si>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</si>
  <si>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</si>
  <si>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</si>
  <si>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</si>
  <si>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</si>
  <si>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</si>
  <si>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</si>
  <si>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</si>
  <si>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</si>
  <si>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</si>
  <si>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</si>
  <si>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</si>
  <si>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</si>
  <si>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</si>
  <si>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</si>
  <si>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</si>
  <si>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</si>
  <si>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</si>
  <si>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</si>
  <si>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</si>
  <si>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</si>
  <si>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</si>
  <si>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</si>
  <si>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</si>
  <si>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</si>
  <si>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</si>
  <si>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</si>
  <si>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</si>
  <si>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</si>
  <si>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</si>
  <si>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</si>
  <si>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</si>
  <si>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</si>
  <si>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</si>
  <si>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</si>
  <si>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</si>
  <si>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</si>
  <si>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</si>
  <si>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</si>
  <si>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</si>
  <si>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</si>
  <si>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</si>
  <si>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</si>
  <si>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</si>
  <si>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</si>
  <si>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</si>
  <si>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</si>
  <si>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</si>
  <si>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</si>
  <si>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</si>
  <si>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</si>
  <si>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</si>
  <si>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</si>
  <si>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</si>
  <si>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</si>
  <si>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</si>
  <si>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</si>
  <si>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</si>
  <si>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</si>
  <si>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</si>
  <si>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</si>
  <si>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</si>
  <si>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</si>
  <si>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</si>
  <si>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</si>
  <si>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</si>
  <si>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</si>
  <si>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</si>
  <si>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</si>
  <si>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</si>
  <si>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</si>
  <si>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</si>
  <si>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</si>
  <si>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</si>
  <si>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</si>
  <si>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</si>
  <si>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</si>
  <si>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</si>
  <si>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</si>
  <si>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</si>
  <si>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</si>
  <si>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</si>
  <si>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</si>
  <si>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</si>
  <si>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</si>
  <si>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</si>
  <si>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</si>
  <si>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</si>
  <si>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</si>
  <si>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</si>
  <si>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</si>
  <si>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</si>
  <si>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</si>
  <si>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</si>
  <si>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</si>
  <si>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</si>
  <si>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</si>
  <si>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</si>
  <si>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</si>
  <si>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</si>
  <si>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</si>
  <si>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</si>
  <si>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</si>
  <si>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</si>
  <si>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</si>
  <si>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</si>
  <si>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</si>
  <si>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</si>
  <si>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</si>
  <si>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</si>
  <si>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</si>
  <si>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</si>
  <si>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</si>
  <si>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</si>
  <si>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</si>
  <si>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</si>
  <si>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</si>
  <si>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</si>
  <si>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</si>
  <si>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</si>
  <si>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</si>
  <si>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</si>
  <si>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</si>
  <si>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</si>
  <si>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</si>
  <si>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</si>
  <si>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</si>
  <si>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</si>
  <si>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</si>
  <si>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</si>
  <si>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</si>
  <si>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</si>
  <si>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</si>
  <si>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</si>
  <si>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</si>
  <si>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</si>
  <si>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</si>
  <si>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</si>
  <si>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</si>
  <si>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</si>
  <si>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</si>
  <si>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</si>
  <si>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</si>
  <si>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</si>
  <si>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</si>
  <si>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</si>
  <si>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</si>
  <si>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</si>
  <si>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</si>
  <si>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</si>
  <si>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</si>
  <si>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</si>
  <si>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</si>
  <si>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</si>
  <si>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</si>
  <si>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</si>
  <si>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</si>
  <si>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</si>
  <si>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</si>
  <si>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</si>
  <si>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</si>
  <si>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</si>
  <si>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</si>
  <si>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</si>
  <si>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</si>
  <si>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</si>
  <si>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</si>
  <si>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</si>
  <si>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</si>
  <si>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</si>
  <si>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</si>
  <si>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</si>
  <si>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</si>
  <si>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</si>
  <si>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</si>
  <si>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</si>
  <si>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</si>
  <si>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</si>
  <si>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</si>
  <si>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</si>
  <si>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</si>
  <si>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</si>
  <si>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</si>
  <si>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</si>
  <si>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</si>
  <si>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</si>
  <si>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</si>
  <si>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</si>
  <si>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</si>
  <si>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</si>
  <si>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</si>
  <si>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</si>
  <si>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</si>
  <si>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</si>
  <si>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</si>
  <si>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</si>
  <si>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</si>
  <si>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</si>
  <si>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</si>
  <si>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</si>
  <si>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</si>
  <si>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</si>
  <si>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</si>
  <si>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</si>
  <si>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</si>
  <si>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</si>
  <si>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</si>
  <si>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</si>
  <si>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</si>
  <si>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</si>
  <si>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</si>
  <si>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</si>
  <si>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</si>
  <si>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</si>
  <si>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</si>
  <si>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</si>
  <si>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</si>
  <si>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</si>
  <si>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</si>
  <si>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</si>
  <si>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</si>
  <si>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</si>
  <si>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</si>
  <si>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</si>
  <si>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</si>
  <si>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</si>
  <si>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</si>
  <si>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</si>
  <si>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</si>
  <si>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</si>
  <si>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</si>
  <si>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</si>
  <si>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</si>
  <si>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</si>
  <si>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</si>
  <si>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</si>
  <si>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</si>
  <si>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</si>
  <si>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</si>
  <si>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</si>
  <si>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</si>
  <si>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</si>
  <si>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</si>
  <si>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</si>
  <si>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</si>
  <si>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</si>
  <si>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</si>
  <si>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</si>
  <si>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</si>
  <si>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</si>
  <si>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</si>
  <si>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</si>
  <si>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</si>
  <si>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</si>
  <si>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</si>
  <si>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</si>
  <si>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</si>
  <si>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</si>
  <si>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</si>
  <si>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</si>
  <si>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</si>
  <si>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</si>
  <si>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</si>
  <si>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</si>
  <si>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</si>
  <si>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</si>
  <si>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</si>
  <si>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</si>
  <si>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</si>
  <si>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</si>
  <si>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</si>
  <si>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</si>
  <si>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</si>
  <si>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</si>
  <si>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</si>
  <si>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</si>
  <si>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</si>
  <si>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</si>
  <si>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</si>
  <si>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</si>
  <si>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</si>
  <si>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</si>
  <si>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</si>
  <si>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</si>
  <si>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</si>
  <si>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</si>
  <si>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</si>
  <si>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</si>
  <si>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</si>
  <si>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</si>
  <si>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</si>
  <si>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</si>
  <si>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</si>
  <si>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</si>
  <si>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</si>
  <si>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</si>
  <si>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</si>
  <si>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</si>
  <si>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</si>
  <si>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</si>
  <si>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</si>
  <si>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</si>
  <si>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</si>
  <si>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</si>
  <si>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</si>
  <si>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</si>
  <si>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</si>
  <si>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</si>
  <si>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</si>
  <si>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</si>
  <si>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</si>
  <si>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</si>
  <si>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</si>
  <si>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</si>
  <si>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</si>
  <si>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</si>
  <si>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</si>
  <si>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</si>
  <si>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</si>
  <si>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</si>
  <si>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</si>
  <si>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</si>
  <si>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</si>
  <si>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</si>
  <si>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</si>
  <si>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Benefits:</t>
  </si>
  <si>
    <t>Services Sales for 2016</t>
  </si>
  <si>
    <t>Item No.</t>
  </si>
  <si>
    <t>Item</t>
  </si>
  <si>
    <t>Store</t>
  </si>
  <si>
    <t>Q3</t>
  </si>
  <si>
    <t>Q4</t>
  </si>
  <si>
    <t>Q1</t>
  </si>
  <si>
    <t>Q2</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</si>
  <si>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</si>
  <si>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</si>
  <si>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Increase in any Quarter?</t>
  </si>
  <si>
    <t>Increase Each Quarter?</t>
  </si>
  <si>
    <t>Profit and Loss for 2016</t>
  </si>
  <si>
    <t>=IF(AND(B6&gt;=$B$2, B6&lt;$B$3),B6*$B$1,"No bonus")</t>
  </si>
  <si>
    <t>Jordan Hinton</t>
  </si>
  <si>
    <t>Lilah Douglas</t>
  </si>
  <si>
    <t>Karyn Reese</t>
  </si>
  <si>
    <t>Chiquita Walsh</t>
  </si>
  <si>
    <t>April Walters</t>
  </si>
  <si>
    <t>Chester Levine</t>
  </si>
  <si>
    <t>Calista Frazier</t>
  </si>
  <si>
    <t>Kirestin Collins</t>
  </si>
  <si>
    <t>Wallace Mitchell</t>
  </si>
  <si>
    <t>Pearl Davenport</t>
  </si>
  <si>
    <t>Amos Hodge</t>
  </si>
  <si>
    <t>Rafael Osborn</t>
  </si>
  <si>
    <t>Nehru Bowers</t>
  </si>
  <si>
    <t>Gray William</t>
  </si>
  <si>
    <t>Sylvester Gardner</t>
  </si>
  <si>
    <t>Cassidy Lamb</t>
  </si>
  <si>
    <t>Gretchen Harding</t>
  </si>
  <si>
    <t>Geoffrey Beach</t>
  </si>
  <si>
    <t>Stella Aguirre</t>
  </si>
  <si>
    <t>Levi Estrada</t>
  </si>
  <si>
    <t>Shellie Hobbs</t>
  </si>
  <si>
    <t>Jael Mercer</t>
  </si>
  <si>
    <t>Idola Ferrell</t>
  </si>
  <si>
    <t>Michelle Booker</t>
  </si>
  <si>
    <t>Tanek Barrera</t>
  </si>
  <si>
    <t>Sales Rep</t>
  </si>
  <si>
    <t>2016 Sales</t>
  </si>
  <si>
    <t>Sales Goal Q 1-4</t>
  </si>
  <si>
    <t>MIN</t>
  </si>
  <si>
    <t>NEW CLIENTS</t>
  </si>
  <si>
    <t>SALES GOAL</t>
  </si>
  <si>
    <t>SALES GOAL ACHIEVED</t>
  </si>
  <si>
    <t>SILVER PRODUCER</t>
  </si>
  <si>
    <t>GOLD PRODUCER</t>
  </si>
  <si>
    <t>Silver Producer</t>
  </si>
  <si>
    <t>Sales Goal Met OR New Client Goal Met</t>
  </si>
  <si>
    <t>NEW CLIENT GOAL</t>
  </si>
  <si>
    <t>Gold Producer</t>
  </si>
  <si>
    <t>Sales Goal AND Client Goal Met</t>
  </si>
  <si>
    <t>ROOKIE</t>
  </si>
  <si>
    <t>Region</t>
  </si>
  <si>
    <t>North</t>
  </si>
  <si>
    <t>West</t>
  </si>
  <si>
    <t>South</t>
  </si>
  <si>
    <t>East</t>
  </si>
  <si>
    <t>New Clients</t>
  </si>
  <si>
    <t>Sales Rep Data</t>
  </si>
  <si>
    <t>Average Sales for West Region Over $500,000</t>
  </si>
  <si>
    <t>Number of Sales Reps in the South Region with Sales Over $500,000</t>
  </si>
  <si>
    <t xml:space="preserve">Total Sales for the North Region for Sales Reps with at least 5 New Clients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</si>
</sst>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46"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sz val="12"/>
      <name val="Verdana"/>
      <family val="2"/>
    </font>
    <font>
      <b/>
      <sz val="18"/>
      <color theme="6" tint="-0.249977111117893"/>
      <name val="Verdana"/>
      <family val="2"/>
    </font>
    <font>
      <b/>
      <sz val="20"/>
      <color theme="1"/>
      <name val="Calibri"/>
      <family val="2"/>
    </font>
    <font>
      <sz val="12"/>
      <color theme="1"/>
      <name val="Calibri"/>
      <family val="2"/>
    </font>
    <font>
      <sz val="11"/>
      <color rgb="FF9C5700"/>
      <name val="Calibri"/>
      <family val="2"/>
      <scheme val="minor"/>
    </font>
    <font>
      <b/>
      <sz val="11"/>
      <color rgb="FF3F3F3F"/>
      <name val="Calibri"/>
      <family val="2"/>
      <scheme val="minor"/>
    </font>
    <font>
      <sz val="11"/>
      <color theme="0"/>
      <name val="Calibri"/>
      <family val="2"/>
      <scheme val="minor"/>
    </font>
    <font>
      <b/>
      <sz val="11"/>
      <color rgb="FFC00000"/>
      <name val="Calibri"/>
      <family val="2"/>
      <scheme val="minor"/>
    </font>
    <font>
      <sz val="14"/>
      <color theme="0"/>
      <name val="Calibri"/>
      <family val="2"/>
      <scheme val="minor"/>
    </font>
    <font>
      <b/>
      <sz val="16"/>
      <color theme="0"/>
      <name val="Calibri"/>
      <family val="2"/>
      <scheme val="minor"/>
    </font>
    <font>
      <b/>
      <sz val="14"/>
      <color indexed="9"/>
      <name val="Calibri"/>
      <family val="2"/>
    </font>
    <font>
      <b/>
      <sz val="14"/>
      <color theme="0"/>
      <name val="Calibri"/>
      <family val="2"/>
      <scheme val="minor"/>
    </font>
    <font>
      <b/>
      <sz val="9"/>
      <name val="Verdana"/>
      <family val="2"/>
    </font>
    <font>
      <b/>
      <sz val="14"/>
      <color rgb="FF3F3F3F"/>
      <name val="Calibri"/>
      <family val="2"/>
      <scheme val="minor"/>
    </font>
    <font>
      <b/>
      <sz val="14"/>
      <color rgb="FF9C5700"/>
      <name val="Calibri"/>
      <family val="2"/>
      <scheme val="minor"/>
    </font>
    <font>
      <b/>
      <sz val="18"/>
      <color theme="0"/>
      <name val="Calibri"/>
      <family val="2"/>
      <scheme val="minor"/>
    </font>
    <font>
      <b/>
      <sz val="12"/>
      <color theme="0"/>
      <name val="Calibri"/>
      <family val="2"/>
      <scheme val="minor"/>
    </font>
  </fonts>
  <fills count="22">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rgb="FFFFEB9C"/>
      </patternFill>
    </fill>
    <fill>
      <patternFill patternType="solid">
        <fgColor rgb="FFF2F2F2"/>
      </patternFill>
    </fill>
    <fill>
      <patternFill patternType="solid">
        <fgColor theme="5"/>
      </patternFill>
    </fill>
    <fill>
      <patternFill patternType="solid">
        <fgColor theme="6"/>
      </patternFill>
    </fill>
    <fill>
      <patternFill patternType="solid">
        <fgColor theme="8"/>
      </patternFill>
    </fill>
    <fill>
      <patternFill patternType="solid">
        <fgColor theme="9"/>
      </patternFill>
    </fill>
    <fill>
      <patternFill patternType="solid">
        <fgColor theme="6" tint="-0.249977111117893"/>
        <bgColor indexed="60"/>
      </patternFill>
    </fill>
  </fills>
  <borders count="17">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ck">
        <color theme="6" tint="0.39994506668294322"/>
      </left>
      <right style="thick">
        <color theme="6" tint="0.39994506668294322"/>
      </right>
      <top style="thick">
        <color theme="6" tint="0.39994506668294322"/>
      </top>
      <bottom style="thick">
        <color theme="6" tint="0.3999450666829432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auto="1"/>
      </left>
      <right/>
      <top/>
      <bottom/>
      <diagonal/>
    </border>
    <border>
      <left style="thick">
        <color theme="6" tint="-0.24994659260841701"/>
      </left>
      <right style="thick">
        <color theme="6" tint="-0.24994659260841701"/>
      </right>
      <top style="thick">
        <color theme="6" tint="-0.24994659260841701"/>
      </top>
      <bottom style="thick">
        <color theme="6" tint="-0.24994659260841701"/>
      </bottom>
      <diagonal/>
    </border>
    <border>
      <left style="thick">
        <color theme="6" tint="-0.24994659260841701"/>
      </left>
      <right style="thick">
        <color theme="6" tint="-0.24994659260841701"/>
      </right>
      <top style="thick">
        <color theme="6" tint="-0.24994659260841701"/>
      </top>
      <bottom/>
      <diagonal/>
    </border>
    <border>
      <left style="thick">
        <color theme="6" tint="-0.24994659260841701"/>
      </left>
      <right style="thick">
        <color theme="6" tint="-0.24994659260841701"/>
      </right>
      <top/>
      <bottom style="thick">
        <color theme="6" tint="-0.24994659260841701"/>
      </bottom>
      <diagonal/>
    </border>
  </borders>
  <cellStyleXfs count="22">
    <xf numFmtId="0" fontId="0" fillId="0" borderId="0"/>
    <xf numFmtId="0" fontId="5" fillId="0" borderId="0" applyNumberForma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4" fillId="2" borderId="0" applyNumberFormat="0" applyBorder="0" applyAlignment="0" applyProtection="0"/>
    <xf numFmtId="0" fontId="19" fillId="0" borderId="0"/>
    <xf numFmtId="0" fontId="21" fillId="0" borderId="8" applyNumberFormat="0" applyFill="0" applyAlignment="0" applyProtection="0"/>
    <xf numFmtId="0" fontId="22" fillId="0" borderId="9" applyNumberFormat="0" applyFill="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 fillId="2" borderId="0" applyNumberFormat="0" applyBorder="0" applyAlignment="0" applyProtection="0"/>
    <xf numFmtId="0" fontId="2" fillId="14" borderId="0" applyNumberFormat="0" applyBorder="0" applyAlignment="0" applyProtection="0"/>
    <xf numFmtId="0" fontId="2" fillId="0" borderId="0"/>
    <xf numFmtId="0" fontId="33" fillId="15" borderId="0" applyNumberFormat="0" applyBorder="0" applyAlignment="0" applyProtection="0"/>
    <xf numFmtId="0" fontId="34" fillId="16" borderId="11" applyNumberFormat="0" applyAlignment="0" applyProtection="0"/>
    <xf numFmtId="0" fontId="35"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cellStyleXfs>
  <cellXfs count="128">
    <xf numFmtId="0" fontId="0" fillId="0" borderId="0" xfId="0"/>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4" fillId="0" borderId="0" xfId="2"/>
    <xf numFmtId="0" fontId="8" fillId="0" borderId="0" xfId="2" applyFont="1"/>
    <xf numFmtId="0" fontId="9" fillId="0" borderId="0" xfId="2" applyFont="1"/>
    <xf numFmtId="0" fontId="6" fillId="0" borderId="0" xfId="2" applyFont="1"/>
    <xf numFmtId="0" fontId="12" fillId="0" borderId="0" xfId="2" applyFont="1" applyAlignment="1">
      <alignment horizontal="center" vertical="center"/>
    </xf>
    <xf numFmtId="0" fontId="13" fillId="0" borderId="0" xfId="2" applyFont="1"/>
    <xf numFmtId="0" fontId="4" fillId="0" borderId="0" xfId="2" applyBorder="1"/>
    <xf numFmtId="0" fontId="13" fillId="0" borderId="0" xfId="2" applyFont="1" applyBorder="1"/>
    <xf numFmtId="0" fontId="4" fillId="0" borderId="3" xfId="2" applyBorder="1"/>
    <xf numFmtId="0" fontId="14" fillId="5" borderId="4" xfId="2" applyFont="1" applyFill="1" applyBorder="1" applyAlignment="1" applyProtection="1">
      <alignment horizontal="center" vertical="center"/>
    </xf>
    <xf numFmtId="0" fontId="14" fillId="0" borderId="0" xfId="2" applyFont="1" applyFill="1" applyBorder="1" applyAlignment="1" applyProtection="1">
      <alignment horizontal="center" vertical="center"/>
    </xf>
    <xf numFmtId="164" fontId="14" fillId="5" borderId="4" xfId="2" applyNumberFormat="1" applyFont="1" applyFill="1" applyBorder="1" applyAlignment="1" applyProtection="1">
      <alignment horizontal="center" vertical="center"/>
    </xf>
    <xf numFmtId="0" fontId="4" fillId="6" borderId="0" xfId="2" applyFill="1" applyAlignment="1">
      <alignment horizontal="left"/>
    </xf>
    <xf numFmtId="165" fontId="4" fillId="6" borderId="0" xfId="2" applyNumberFormat="1" applyFill="1" applyAlignment="1">
      <alignment horizontal="left"/>
    </xf>
    <xf numFmtId="0" fontId="4" fillId="0" borderId="0" xfId="2" applyAlignment="1">
      <alignment horizontal="left"/>
    </xf>
    <xf numFmtId="0" fontId="4" fillId="0" borderId="0" xfId="2" applyBorder="1" applyAlignment="1">
      <alignment horizontal="left"/>
    </xf>
    <xf numFmtId="0" fontId="4" fillId="7" borderId="0" xfId="2" applyFill="1" applyBorder="1" applyAlignment="1">
      <alignment horizontal="left"/>
    </xf>
    <xf numFmtId="49" fontId="4" fillId="7" borderId="3" xfId="2" applyNumberFormat="1" applyFill="1" applyBorder="1" applyAlignment="1">
      <alignment horizontal="left"/>
    </xf>
    <xf numFmtId="166" fontId="4" fillId="7" borderId="0" xfId="2" applyNumberFormat="1" applyFill="1" applyAlignment="1">
      <alignment horizontal="left"/>
    </xf>
    <xf numFmtId="0" fontId="4" fillId="6" borderId="0" xfId="2" applyFill="1" applyBorder="1" applyAlignment="1">
      <alignment horizontal="left"/>
    </xf>
    <xf numFmtId="49" fontId="4" fillId="0" borderId="0" xfId="2" applyNumberFormat="1" applyAlignment="1">
      <alignment horizontal="left"/>
    </xf>
    <xf numFmtId="166" fontId="4" fillId="0" borderId="0" xfId="2" applyNumberFormat="1" applyAlignment="1">
      <alignment horizontal="left"/>
    </xf>
    <xf numFmtId="0" fontId="4" fillId="8" borderId="5" xfId="2" applyFill="1" applyBorder="1" applyAlignment="1">
      <alignment horizontal="left"/>
    </xf>
    <xf numFmtId="165" fontId="4" fillId="8" borderId="5" xfId="2" applyNumberFormat="1" applyFill="1" applyBorder="1" applyAlignment="1">
      <alignment horizontal="left"/>
    </xf>
    <xf numFmtId="0" fontId="4" fillId="8" borderId="0" xfId="2" applyFill="1" applyAlignment="1">
      <alignment horizontal="left"/>
    </xf>
    <xf numFmtId="165" fontId="4" fillId="8" borderId="0" xfId="2" applyNumberFormat="1" applyFill="1" applyAlignment="1">
      <alignment horizontal="left"/>
    </xf>
    <xf numFmtId="0" fontId="4" fillId="9" borderId="5" xfId="2" applyFill="1" applyBorder="1" applyAlignment="1">
      <alignment horizontal="left"/>
    </xf>
    <xf numFmtId="165" fontId="4" fillId="9" borderId="5" xfId="2" applyNumberFormat="1" applyFill="1" applyBorder="1" applyAlignment="1">
      <alignment horizontal="left"/>
    </xf>
    <xf numFmtId="0" fontId="4" fillId="9" borderId="0" xfId="2" applyFill="1" applyBorder="1" applyAlignment="1">
      <alignment horizontal="left"/>
    </xf>
    <xf numFmtId="165" fontId="4" fillId="9" borderId="0" xfId="2" applyNumberFormat="1" applyFill="1" applyBorder="1" applyAlignment="1">
      <alignment horizontal="left"/>
    </xf>
    <xf numFmtId="0" fontId="12" fillId="0" borderId="0" xfId="0" applyFont="1" applyAlignment="1">
      <alignment horizontal="center" vertical="center"/>
    </xf>
    <xf numFmtId="0" fontId="15" fillId="3" borderId="1" xfId="0" applyFont="1" applyFill="1" applyBorder="1" applyAlignment="1">
      <alignment horizontal="left" vertical="center" wrapText="1"/>
    </xf>
    <xf numFmtId="0" fontId="15" fillId="3" borderId="1" xfId="0" applyFont="1" applyFill="1" applyBorder="1" applyAlignment="1">
      <alignment horizontal="center" vertical="center" wrapText="1"/>
    </xf>
    <xf numFmtId="0" fontId="16"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7" fontId="4" fillId="0" borderId="0" xfId="3" applyNumberFormat="1"/>
    <xf numFmtId="168" fontId="17" fillId="0" borderId="0" xfId="2" applyNumberFormat="1" applyFont="1" applyAlignment="1">
      <alignment horizontal="left"/>
    </xf>
    <xf numFmtId="167" fontId="18" fillId="0" borderId="0" xfId="3" applyNumberFormat="1" applyFont="1" applyAlignment="1">
      <alignment horizontal="left" indent="8"/>
    </xf>
    <xf numFmtId="166" fontId="4" fillId="0" borderId="0" xfId="2" applyNumberFormat="1"/>
    <xf numFmtId="169" fontId="4" fillId="0" borderId="0" xfId="2" applyNumberFormat="1"/>
    <xf numFmtId="3" fontId="4" fillId="0" borderId="0" xfId="2" applyNumberFormat="1"/>
    <xf numFmtId="166" fontId="4" fillId="0" borderId="0" xfId="5" applyNumberFormat="1"/>
    <xf numFmtId="170" fontId="4" fillId="0" borderId="0" xfId="2" applyNumberFormat="1" applyAlignment="1">
      <alignment horizontal="left"/>
    </xf>
    <xf numFmtId="0" fontId="5" fillId="0" borderId="0" xfId="1"/>
    <xf numFmtId="4" fontId="4" fillId="0" borderId="0" xfId="2" applyNumberFormat="1"/>
    <xf numFmtId="0" fontId="4" fillId="7" borderId="3" xfId="2" applyNumberFormat="1" applyFill="1" applyBorder="1" applyAlignment="1">
      <alignment horizontal="left"/>
    </xf>
    <xf numFmtId="0" fontId="20" fillId="4" borderId="1" xfId="0" applyFont="1" applyFill="1" applyBorder="1" applyAlignment="1">
      <alignment wrapText="1"/>
    </xf>
    <xf numFmtId="0" fontId="20" fillId="0" borderId="1" xfId="0" applyFont="1" applyBorder="1"/>
    <xf numFmtId="49" fontId="20" fillId="4" borderId="1" xfId="0" applyNumberFormat="1" applyFont="1" applyFill="1" applyBorder="1" applyAlignment="1">
      <alignment wrapText="1"/>
    </xf>
    <xf numFmtId="0" fontId="3" fillId="0" borderId="0" xfId="2" applyFont="1"/>
    <xf numFmtId="0" fontId="3" fillId="11" borderId="0" xfId="10"/>
    <xf numFmtId="0" fontId="24" fillId="13" borderId="0" xfId="12" applyFont="1"/>
    <xf numFmtId="0" fontId="25" fillId="10" borderId="6" xfId="2" applyNumberFormat="1" applyFont="1" applyFill="1" applyBorder="1" applyAlignment="1">
      <alignment horizontal="center" wrapText="1"/>
    </xf>
    <xf numFmtId="0" fontId="23" fillId="0" borderId="0" xfId="2" applyFont="1"/>
    <xf numFmtId="43" fontId="26" fillId="0" borderId="0" xfId="3" applyFont="1"/>
    <xf numFmtId="165" fontId="23" fillId="2" borderId="0" xfId="6" applyNumberFormat="1" applyFont="1"/>
    <xf numFmtId="9" fontId="24" fillId="13" borderId="0" xfId="12" applyNumberFormat="1" applyFont="1" applyAlignment="1">
      <alignment horizontal="left"/>
    </xf>
    <xf numFmtId="0" fontId="27" fillId="0" borderId="0" xfId="0" applyFont="1" applyAlignment="1">
      <alignment horizontal="center"/>
    </xf>
    <xf numFmtId="165" fontId="27" fillId="0" borderId="0" xfId="0" applyNumberFormat="1" applyFont="1"/>
    <xf numFmtId="0" fontId="27" fillId="0" borderId="0" xfId="0" applyFont="1"/>
    <xf numFmtId="165" fontId="4" fillId="0" borderId="0" xfId="2" applyNumberFormat="1"/>
    <xf numFmtId="0" fontId="6" fillId="12" borderId="0" xfId="11" applyFont="1"/>
    <xf numFmtId="43" fontId="26" fillId="0" borderId="0" xfId="3" applyFont="1" applyProtection="1">
      <protection locked="0"/>
    </xf>
    <xf numFmtId="0" fontId="2" fillId="14" borderId="0" xfId="14" applyAlignment="1">
      <alignment horizontal="center"/>
    </xf>
    <xf numFmtId="0" fontId="7" fillId="0" borderId="0" xfId="0" applyFont="1" applyAlignment="1">
      <alignment horizontal="left" wrapText="1"/>
    </xf>
    <xf numFmtId="0" fontId="6" fillId="2" borderId="0" xfId="13" applyFont="1" applyAlignment="1">
      <alignment wrapText="1"/>
    </xf>
    <xf numFmtId="165" fontId="29" fillId="0" borderId="10" xfId="0" applyNumberFormat="1" applyFont="1" applyBorder="1"/>
    <xf numFmtId="0" fontId="30" fillId="0" borderId="0" xfId="0" applyFont="1" applyAlignment="1">
      <alignment horizontal="center"/>
    </xf>
    <xf numFmtId="0" fontId="31" fillId="0" borderId="0" xfId="15" applyFont="1" applyAlignment="1">
      <alignment horizontal="center"/>
    </xf>
    <xf numFmtId="0" fontId="2" fillId="0" borderId="0" xfId="15"/>
    <xf numFmtId="0" fontId="32" fillId="0" borderId="0" xfId="15" applyFont="1" applyAlignment="1">
      <alignment vertical="center" wrapText="1"/>
    </xf>
    <xf numFmtId="0" fontId="1" fillId="0" borderId="0" xfId="2" applyFont="1"/>
    <xf numFmtId="0" fontId="36" fillId="0" borderId="7" xfId="2" applyFont="1" applyBorder="1" applyAlignment="1">
      <alignment wrapText="1"/>
    </xf>
    <xf numFmtId="0" fontId="36" fillId="0" borderId="0" xfId="2" applyFont="1" applyAlignment="1">
      <alignment horizontal="right" wrapText="1"/>
    </xf>
    <xf numFmtId="8" fontId="36" fillId="0" borderId="0" xfId="2" applyNumberFormat="1" applyFont="1" applyBorder="1" applyAlignment="1">
      <alignment horizontal="center"/>
    </xf>
    <xf numFmtId="8" fontId="36" fillId="0" borderId="0" xfId="2" applyNumberFormat="1" applyFont="1" applyAlignment="1"/>
    <xf numFmtId="0" fontId="25" fillId="21" borderId="6" xfId="2" applyNumberFormat="1" applyFont="1" applyFill="1" applyBorder="1" applyAlignment="1">
      <alignment horizontal="center" wrapText="1"/>
    </xf>
    <xf numFmtId="14" fontId="39" fillId="21" borderId="6" xfId="2" applyNumberFormat="1" applyFont="1" applyFill="1" applyBorder="1" applyAlignment="1">
      <alignment horizontal="center" wrapText="1"/>
    </xf>
    <xf numFmtId="0" fontId="26" fillId="0" borderId="0" xfId="0" applyFont="1"/>
    <xf numFmtId="165" fontId="23" fillId="0" borderId="0" xfId="2" applyNumberFormat="1" applyFont="1"/>
    <xf numFmtId="0" fontId="39" fillId="21" borderId="6" xfId="2" applyNumberFormat="1" applyFont="1" applyFill="1" applyBorder="1" applyAlignment="1">
      <alignment horizontal="center" wrapText="1"/>
    </xf>
    <xf numFmtId="0" fontId="20" fillId="0" borderId="0" xfId="0" quotePrefix="1" applyFont="1"/>
    <xf numFmtId="0" fontId="20" fillId="0" borderId="0" xfId="0" applyFont="1"/>
    <xf numFmtId="165" fontId="0" fillId="0" borderId="0" xfId="0" applyNumberFormat="1"/>
    <xf numFmtId="0" fontId="40" fillId="19" borderId="1" xfId="20" applyFont="1" applyBorder="1" applyAlignment="1">
      <alignment horizontal="left" vertical="center" wrapText="1"/>
    </xf>
    <xf numFmtId="6" fontId="0" fillId="0" borderId="0" xfId="0" applyNumberFormat="1"/>
    <xf numFmtId="165" fontId="0" fillId="0" borderId="0" xfId="0" applyNumberFormat="1" applyAlignment="1">
      <alignment horizontal="right"/>
    </xf>
    <xf numFmtId="0" fontId="40" fillId="20" borderId="12" xfId="21" applyFont="1" applyBorder="1" applyAlignment="1">
      <alignment horizontal="center" vertical="center"/>
    </xf>
    <xf numFmtId="0" fontId="40" fillId="17" borderId="0" xfId="18" applyFont="1" applyAlignment="1">
      <alignment horizontal="center"/>
    </xf>
    <xf numFmtId="0" fontId="40" fillId="19" borderId="0" xfId="20" applyFont="1" applyBorder="1" applyAlignment="1">
      <alignment horizontal="left" vertical="center" wrapText="1"/>
    </xf>
    <xf numFmtId="1" fontId="0" fillId="0" borderId="0" xfId="0" applyNumberFormat="1"/>
    <xf numFmtId="6" fontId="8" fillId="0" borderId="0" xfId="0" applyNumberFormat="1" applyFont="1"/>
    <xf numFmtId="0" fontId="40" fillId="18" borderId="0" xfId="19" applyFont="1" applyAlignment="1">
      <alignment horizontal="center" vertical="center" wrapText="1"/>
    </xf>
    <xf numFmtId="0" fontId="42" fillId="16" borderId="11" xfId="17" applyFont="1" applyAlignment="1">
      <alignment horizontal="center" vertical="center" wrapText="1"/>
    </xf>
    <xf numFmtId="0" fontId="41" fillId="0" borderId="0" xfId="0" applyFont="1" applyAlignment="1">
      <alignment vertical="center"/>
    </xf>
    <xf numFmtId="0" fontId="43" fillId="15" borderId="11" xfId="16" applyFont="1" applyBorder="1" applyAlignment="1">
      <alignment horizontal="center" vertical="center"/>
    </xf>
    <xf numFmtId="0" fontId="37" fillId="17" borderId="0" xfId="18" applyFont="1" applyAlignment="1">
      <alignment vertical="center"/>
    </xf>
    <xf numFmtId="0" fontId="20" fillId="0" borderId="0" xfId="0" applyFont="1" applyFill="1" applyBorder="1"/>
    <xf numFmtId="0" fontId="40" fillId="18" borderId="4" xfId="19" applyFont="1" applyBorder="1" applyAlignment="1">
      <alignment horizontal="left" vertical="center" wrapText="1"/>
    </xf>
    <xf numFmtId="0" fontId="40" fillId="18" borderId="4" xfId="19" applyFont="1" applyBorder="1" applyAlignment="1">
      <alignment horizontal="center" vertical="center" wrapText="1"/>
    </xf>
    <xf numFmtId="0" fontId="45" fillId="18" borderId="13" xfId="19" applyFont="1" applyBorder="1" applyAlignment="1">
      <alignment horizontal="left" vertical="center" wrapText="1"/>
    </xf>
    <xf numFmtId="165" fontId="0" fillId="0" borderId="14" xfId="0" applyNumberFormat="1" applyBorder="1" applyAlignment="1">
      <alignment horizontal="right" vertical="center"/>
    </xf>
    <xf numFmtId="0" fontId="38" fillId="18" borderId="0" xfId="19" applyFont="1" applyAlignment="1">
      <alignment horizontal="center"/>
    </xf>
    <xf numFmtId="0" fontId="45" fillId="18" borderId="0" xfId="19" applyFont="1" applyBorder="1" applyAlignment="1">
      <alignment horizontal="left" vertical="center" wrapText="1"/>
    </xf>
    <xf numFmtId="0" fontId="0" fillId="0" borderId="15" xfId="0" applyBorder="1" applyAlignment="1">
      <alignment horizontal="right" vertical="center"/>
    </xf>
    <xf numFmtId="0" fontId="0" fillId="0" borderId="16" xfId="0" applyBorder="1" applyAlignment="1">
      <alignment horizontal="right" vertical="center"/>
    </xf>
    <xf numFmtId="0" fontId="44" fillId="18" borderId="4" xfId="19" applyFont="1" applyBorder="1" applyAlignment="1">
      <alignment horizontal="center"/>
    </xf>
    <xf numFmtId="165" fontId="0" fillId="0" borderId="15" xfId="0" applyNumberFormat="1" applyBorder="1" applyAlignment="1">
      <alignment horizontal="right" vertical="center"/>
    </xf>
    <xf numFmtId="165" fontId="0" fillId="0" borderId="16" xfId="0" applyNumberFormat="1" applyBorder="1" applyAlignment="1">
      <alignment horizontal="right" vertical="center"/>
    </xf>
    <xf numFmtId="14" fontId="4" fillId="0" borderId="0" xfId="2" applyNumberFormat="1" applyAlignment="1">
      <alignment horizontal="left"/>
    </xf>
    <xf numFmtId="0" fontId="22" fillId="0" borderId="9" xfId="9" applyAlignment="1">
      <alignment horizontal="center"/>
    </xf>
    <xf numFmtId="0" fontId="21" fillId="0" borderId="8" xfId="8" applyAlignment="1">
      <alignment horizontal="center"/>
    </xf>
    <xf numFmtId="0" fontId="28" fillId="0" borderId="0" xfId="0" applyFont="1" applyAlignment="1">
      <alignment horizontal="center"/>
    </xf>
  </cellXfs>
  <cellStyles count="22">
    <cellStyle name="20% - Accent1" xfId="10" builtinId="30"/>
    <cellStyle name="40% - Accent1" xfId="11" builtinId="31"/>
    <cellStyle name="40% - Accent3" xfId="13" builtinId="39"/>
    <cellStyle name="40% - Accent3 2" xfId="6"/>
    <cellStyle name="40% - Accent6" xfId="12" builtinId="51"/>
    <cellStyle name="60% - Accent3" xfId="14" builtinId="40"/>
    <cellStyle name="Accent2" xfId="18" builtinId="33"/>
    <cellStyle name="Accent3" xfId="19" builtinId="37"/>
    <cellStyle name="Accent5" xfId="20" builtinId="45"/>
    <cellStyle name="Accent6" xfId="21" builtinId="49"/>
    <cellStyle name="Comma 2" xfId="3"/>
    <cellStyle name="Currency 2" xfId="5"/>
    <cellStyle name="Heading 1" xfId="8" builtinId="16"/>
    <cellStyle name="Heading 2" xfId="9" builtinId="17"/>
    <cellStyle name="Heading 4" xfId="1" builtinId="19"/>
    <cellStyle name="Neutral" xfId="16" builtinId="28"/>
    <cellStyle name="Normal" xfId="0" builtinId="0"/>
    <cellStyle name="Normal 2" xfId="2"/>
    <cellStyle name="Normal 2 2" xfId="7"/>
    <cellStyle name="Normal 3" xfId="15"/>
    <cellStyle name="Output" xfId="17" builtinId="21"/>
    <cellStyle name="Percent 2" xfId="4"/>
  </cellStyles>
  <dxfs count="21">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numFmt numFmtId="3" formatCode="#,##0"/>
    </dxf>
    <dxf>
      <border outline="0">
        <top style="thin">
          <color indexed="64"/>
        </top>
      </border>
    </dxf>
    <dxf>
      <border outline="0">
        <bottom style="thin">
          <color indexed="22"/>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0487025" cy="869674"/>
    <xdr:sp macro="" textlink="">
      <xdr:nvSpPr>
        <xdr:cNvPr id="2" name="TextBox 1">
          <a:extLst>
            <a:ext uri="{FF2B5EF4-FFF2-40B4-BE49-F238E27FC236}">
              <a16:creationId xmlns:a16="http://schemas.microsoft.com/office/drawing/2014/main" xmlns="" id="{00000000-0008-0000-0100-000002000000}"/>
            </a:ext>
          </a:extLst>
        </xdr:cNvPr>
        <xdr:cNvSpPr txBox="1"/>
      </xdr:nvSpPr>
      <xdr:spPr>
        <a:xfrm>
          <a:off x="0" y="0"/>
          <a:ext cx="10487025"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pPr algn="ctr"/>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xmlns="" id="{00000000-0008-0000-01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229225" cy="466725"/>
    <xdr:sp macro="" textlink="">
      <xdr:nvSpPr>
        <xdr:cNvPr id="3" name="TextBox 2">
          <a:extLst>
            <a:ext uri="{FF2B5EF4-FFF2-40B4-BE49-F238E27FC236}">
              <a16:creationId xmlns:a16="http://schemas.microsoft.com/office/drawing/2014/main" xmlns="" id="{00000000-0008-0000-0100-000002000000}"/>
            </a:ext>
          </a:extLst>
        </xdr:cNvPr>
        <xdr:cNvSpPr txBox="1"/>
      </xdr:nvSpPr>
      <xdr:spPr>
        <a:xfrm>
          <a:off x="0" y="0"/>
          <a:ext cx="5229225" cy="466725"/>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a:t>
          </a:r>
          <a:r>
            <a:rPr lang="en-US" sz="1800" b="0">
              <a:solidFill>
                <a:srgbClr val="403A19"/>
              </a:solidFill>
              <a:latin typeface="Bookman Old Style"/>
              <a:cs typeface="Bookman Old Style"/>
            </a:rPr>
            <a:t>Two Trees Extra</a:t>
          </a:r>
          <a:r>
            <a:rPr lang="en-US" sz="1800" b="0" baseline="0">
              <a:solidFill>
                <a:srgbClr val="403A19"/>
              </a:solidFill>
              <a:latin typeface="Bookman Old Style"/>
              <a:cs typeface="Bookman Old Style"/>
            </a:rPr>
            <a:t> Virgin Olive Oil</a:t>
          </a:r>
          <a:endParaRPr lang="en-US" sz="1800" b="0">
            <a:solidFill>
              <a:srgbClr val="403A19"/>
            </a:solidFill>
            <a:latin typeface="Bookman Old Style"/>
            <a:cs typeface="Bookman Old Style"/>
          </a:endParaRPr>
        </a:p>
      </xdr:txBody>
    </xdr:sp>
    <xdr:clientData/>
  </xdr:oneCellAnchor>
  <xdr:twoCellAnchor editAs="oneCell">
    <xdr:from>
      <xdr:col>0</xdr:col>
      <xdr:colOff>321734</xdr:colOff>
      <xdr:row>0</xdr:row>
      <xdr:rowOff>48557</xdr:rowOff>
    </xdr:from>
    <xdr:to>
      <xdr:col>0</xdr:col>
      <xdr:colOff>581025</xdr:colOff>
      <xdr:row>2</xdr:row>
      <xdr:rowOff>171450</xdr:rowOff>
    </xdr:to>
    <xdr:pic>
      <xdr:nvPicPr>
        <xdr:cNvPr id="4" name="Picture 3" descr="oliveoil_logo_justLogo.eps">
          <a:extLst>
            <a:ext uri="{FF2B5EF4-FFF2-40B4-BE49-F238E27FC236}">
              <a16:creationId xmlns:a16="http://schemas.microsoft.com/office/drawing/2014/main" xmlns=""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48557"/>
          <a:ext cx="259291" cy="4086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xmlns=""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xmlns="" id="{00000000-0008-0000-02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xmlns="" id="{00000000-0008-0000-06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xmlns="" id="{00000000-0008-0000-06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xmlns="" id="{00000000-0008-0000-08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xmlns="" id="{00000000-0008-0000-08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590550</xdr:colOff>
      <xdr:row>3</xdr:row>
      <xdr:rowOff>104775</xdr:rowOff>
    </xdr:from>
    <xdr:to>
      <xdr:col>26</xdr:col>
      <xdr:colOff>503378</xdr:colOff>
      <xdr:row>29</xdr:row>
      <xdr:rowOff>27661</xdr:rowOff>
    </xdr:to>
    <xdr:pic>
      <xdr:nvPicPr>
        <xdr:cNvPr id="2" name="Picture 1">
          <a:extLst>
            <a:ext uri="{FF2B5EF4-FFF2-40B4-BE49-F238E27FC236}">
              <a16:creationId xmlns:a16="http://schemas.microsoft.com/office/drawing/2014/main" xmlns="" id="{C19025CF-9375-4C64-888C-967D9EDAFEE9}"/>
            </a:ext>
          </a:extLst>
        </xdr:cNvPr>
        <xdr:cNvPicPr>
          <a:picLocks noChangeAspect="1"/>
        </xdr:cNvPicPr>
      </xdr:nvPicPr>
      <xdr:blipFill>
        <a:blip xmlns:r="http://schemas.openxmlformats.org/officeDocument/2006/relationships" r:embed="rId1"/>
        <a:stretch>
          <a:fillRect/>
        </a:stretch>
      </xdr:blipFill>
      <xdr:spPr>
        <a:xfrm>
          <a:off x="12534900" y="695325"/>
          <a:ext cx="11571428" cy="7314286"/>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BorderDxfId="20" tableBorderDxfId="19" dataCellStyle="Normal 2">
  <autoFilter ref="A4:E35"/>
  <tableColumns count="5">
    <tableColumn id="1" name="Last Name" dataCellStyle="Normal 2"/>
    <tableColumn id="2" name="First Name" dataCellStyle="Normal 2"/>
    <tableColumn id="3" name="Parking Lot" dataCellStyle="Normal 2"/>
    <tableColumn id="4" name="Mileage YTD" dataDxfId="18" dataCellStyle="Normal 2"/>
    <tableColumn id="5" name="Tolls YTD" dataDxfId="17" dataCellStyle="Normal 2"/>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mailto:HintonJordan@twotreesoliveoil.com"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G10" sqref="G10:K17"/>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0">
        <v>12</v>
      </c>
      <c r="J10" s="28">
        <v>15</v>
      </c>
      <c r="K10" s="28">
        <f>I10*J10</f>
        <v>180</v>
      </c>
    </row>
    <row r="11" spans="1:11" x14ac:dyDescent="0.25">
      <c r="A11" s="22" t="s">
        <v>386</v>
      </c>
      <c r="B11" s="22" t="s">
        <v>383</v>
      </c>
      <c r="C11" s="22">
        <v>32</v>
      </c>
      <c r="D11" s="23">
        <v>18.989999999999998</v>
      </c>
      <c r="E11" s="24"/>
      <c r="F11" s="25"/>
      <c r="G11" s="26" t="s">
        <v>387</v>
      </c>
      <c r="H11" s="26" t="s">
        <v>388</v>
      </c>
      <c r="I11" s="60">
        <v>6</v>
      </c>
      <c r="J11" s="28">
        <v>25</v>
      </c>
      <c r="K11" s="28">
        <f t="shared" ref="K11:K14" si="0">I11*J11</f>
        <v>150</v>
      </c>
    </row>
    <row r="12" spans="1:11" x14ac:dyDescent="0.25">
      <c r="A12" s="22" t="s">
        <v>389</v>
      </c>
      <c r="B12" s="29" t="s">
        <v>383</v>
      </c>
      <c r="C12" s="22">
        <v>64</v>
      </c>
      <c r="D12" s="23">
        <v>22.99</v>
      </c>
      <c r="E12" s="24"/>
      <c r="F12" s="25"/>
      <c r="G12" s="26" t="s">
        <v>390</v>
      </c>
      <c r="H12" s="26" t="s">
        <v>391</v>
      </c>
      <c r="I12" s="60">
        <v>2</v>
      </c>
      <c r="J12" s="28">
        <v>35</v>
      </c>
      <c r="K12" s="28">
        <f t="shared" si="0"/>
        <v>70</v>
      </c>
    </row>
    <row r="13" spans="1:11" x14ac:dyDescent="0.25">
      <c r="A13" s="22" t="s">
        <v>392</v>
      </c>
      <c r="B13" s="22" t="s">
        <v>383</v>
      </c>
      <c r="C13" s="22">
        <v>128</v>
      </c>
      <c r="D13" s="23">
        <v>26.99</v>
      </c>
      <c r="E13" s="24"/>
      <c r="F13" s="25"/>
      <c r="G13" s="26" t="s">
        <v>393</v>
      </c>
      <c r="H13" s="26" t="s">
        <v>394</v>
      </c>
      <c r="I13" s="60">
        <v>5</v>
      </c>
      <c r="J13" s="28">
        <v>20</v>
      </c>
      <c r="K13" s="28">
        <f t="shared" si="0"/>
        <v>100</v>
      </c>
    </row>
    <row r="14" spans="1:11" x14ac:dyDescent="0.25">
      <c r="A14" s="22" t="s">
        <v>395</v>
      </c>
      <c r="B14" s="22" t="s">
        <v>396</v>
      </c>
      <c r="C14" s="22">
        <v>8</v>
      </c>
      <c r="D14" s="23">
        <v>8.99</v>
      </c>
      <c r="E14" s="24"/>
      <c r="F14" s="25"/>
      <c r="G14" s="26" t="s">
        <v>397</v>
      </c>
      <c r="H14" s="26" t="s">
        <v>398</v>
      </c>
      <c r="I14" s="60">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8" sqref="A28"/>
    </sheetView>
  </sheetViews>
  <sheetFormatPr defaultRowHeight="15" x14ac:dyDescent="0.25"/>
  <cols>
    <col min="1" max="1" width="100.5" style="84" customWidth="1"/>
    <col min="2" max="16384" width="9" style="84"/>
  </cols>
  <sheetData>
    <row r="1" spans="1:1" ht="26.25" x14ac:dyDescent="0.4">
      <c r="A1" s="83" t="s">
        <v>878</v>
      </c>
    </row>
    <row r="2" spans="1:1" ht="76.5" customHeight="1" x14ac:dyDescent="0.25">
      <c r="A2" s="85" t="s">
        <v>879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opLeftCell="A6" workbookViewId="0">
      <selection activeCell="I11" sqref="I11"/>
    </sheetView>
  </sheetViews>
  <sheetFormatPr defaultRowHeight="11.25" x14ac:dyDescent="0.15"/>
  <cols>
    <col min="1" max="1" width="22.375" customWidth="1"/>
    <col min="2" max="3" width="22.25" customWidth="1"/>
    <col min="4" max="5" width="21.5" customWidth="1"/>
    <col min="6" max="6" width="19.875" customWidth="1"/>
  </cols>
  <sheetData>
    <row r="1" spans="1:7" x14ac:dyDescent="0.15">
      <c r="A1" s="96" t="s">
        <v>883</v>
      </c>
    </row>
    <row r="3" spans="1:7" ht="24" customHeight="1" x14ac:dyDescent="0.15"/>
    <row r="4" spans="1:7" x14ac:dyDescent="0.15">
      <c r="A4" s="97"/>
    </row>
    <row r="5" spans="1:7" ht="24.75" customHeight="1" x14ac:dyDescent="0.15">
      <c r="A5" s="97" t="s">
        <v>911</v>
      </c>
      <c r="D5" s="108" t="s">
        <v>918</v>
      </c>
      <c r="E5" s="109" t="s">
        <v>919</v>
      </c>
    </row>
    <row r="6" spans="1:7" ht="26.25" customHeight="1" thickBot="1" x14ac:dyDescent="0.35">
      <c r="A6" s="103" t="s">
        <v>912</v>
      </c>
      <c r="B6" s="106">
        <v>250000</v>
      </c>
      <c r="C6" s="100"/>
      <c r="D6" s="110" t="s">
        <v>921</v>
      </c>
      <c r="E6" s="109" t="s">
        <v>922</v>
      </c>
    </row>
    <row r="7" spans="1:7" ht="26.25" customHeight="1" thickTop="1" thickBot="1" x14ac:dyDescent="0.3">
      <c r="A7" s="102" t="s">
        <v>914</v>
      </c>
      <c r="B7" s="106">
        <v>500000</v>
      </c>
      <c r="C7" s="100"/>
    </row>
    <row r="8" spans="1:7" ht="29.25" customHeight="1" thickTop="1" thickBot="1" x14ac:dyDescent="0.3">
      <c r="A8" s="102" t="s">
        <v>920</v>
      </c>
      <c r="B8" s="2">
        <v>10</v>
      </c>
    </row>
    <row r="9" spans="1:7" ht="44.25" customHeight="1" thickTop="1" x14ac:dyDescent="0.15">
      <c r="A9" s="99" t="s">
        <v>909</v>
      </c>
      <c r="B9" s="99" t="s">
        <v>910</v>
      </c>
      <c r="C9" s="104" t="s">
        <v>913</v>
      </c>
      <c r="D9" s="107" t="s">
        <v>915</v>
      </c>
      <c r="E9" s="108" t="s">
        <v>916</v>
      </c>
      <c r="F9" s="110" t="s">
        <v>917</v>
      </c>
      <c r="G9" s="111" t="s">
        <v>923</v>
      </c>
    </row>
    <row r="10" spans="1:7" ht="21" customHeight="1" x14ac:dyDescent="0.15">
      <c r="A10" s="97" t="s">
        <v>884</v>
      </c>
      <c r="B10" s="98">
        <v>123938</v>
      </c>
      <c r="C10" s="105">
        <v>5</v>
      </c>
      <c r="D10" s="101" t="b">
        <f>(B10&gt;$B$6)</f>
        <v>0</v>
      </c>
      <c r="E10" s="101" t="b">
        <f>OR(B10&gt;$B$6,C10&gt;$B$8)</f>
        <v>0</v>
      </c>
      <c r="F10" t="b">
        <f>AND(B10&gt;$B$6,B10&gt;$B$7)</f>
        <v>0</v>
      </c>
    </row>
    <row r="11" spans="1:7" ht="21" customHeight="1" x14ac:dyDescent="0.15">
      <c r="A11" s="97" t="s">
        <v>885</v>
      </c>
      <c r="B11" s="98">
        <v>394810</v>
      </c>
      <c r="C11" s="105">
        <v>10</v>
      </c>
      <c r="D11" s="101" t="b">
        <f t="shared" ref="D11:D34" si="0">(B11&gt;$B$6)</f>
        <v>1</v>
      </c>
      <c r="E11" s="101" t="b">
        <f t="shared" ref="E11:E34" si="1">OR(B11&gt;$B$6,C11&gt;$B$8)</f>
        <v>1</v>
      </c>
      <c r="F11" t="b">
        <f t="shared" ref="F11:F34" si="2">AND(B11&gt;$B$6,B11&gt;$B$7)</f>
        <v>0</v>
      </c>
    </row>
    <row r="12" spans="1:7" ht="21" customHeight="1" x14ac:dyDescent="0.15">
      <c r="A12" s="97" t="s">
        <v>886</v>
      </c>
      <c r="B12" s="98">
        <v>235954</v>
      </c>
      <c r="C12" s="105">
        <v>20</v>
      </c>
      <c r="D12" s="101" t="b">
        <f t="shared" si="0"/>
        <v>0</v>
      </c>
      <c r="E12" s="101" t="b">
        <f t="shared" si="1"/>
        <v>1</v>
      </c>
      <c r="F12" t="b">
        <f t="shared" si="2"/>
        <v>0</v>
      </c>
    </row>
    <row r="13" spans="1:7" ht="21" customHeight="1" x14ac:dyDescent="0.15">
      <c r="A13" s="97" t="s">
        <v>887</v>
      </c>
      <c r="B13" s="98">
        <v>684760</v>
      </c>
      <c r="C13" s="105">
        <v>2</v>
      </c>
      <c r="D13" s="101" t="b">
        <f t="shared" si="0"/>
        <v>1</v>
      </c>
      <c r="E13" s="101" t="b">
        <f t="shared" si="1"/>
        <v>1</v>
      </c>
      <c r="F13" t="b">
        <f t="shared" si="2"/>
        <v>1</v>
      </c>
    </row>
    <row r="14" spans="1:7" ht="21" customHeight="1" x14ac:dyDescent="0.15">
      <c r="A14" s="97" t="s">
        <v>888</v>
      </c>
      <c r="B14" s="98">
        <v>456125</v>
      </c>
      <c r="C14" s="105">
        <v>8</v>
      </c>
      <c r="D14" s="101" t="b">
        <f t="shared" si="0"/>
        <v>1</v>
      </c>
      <c r="E14" s="101" t="b">
        <f t="shared" si="1"/>
        <v>1</v>
      </c>
      <c r="F14" t="b">
        <f t="shared" si="2"/>
        <v>0</v>
      </c>
    </row>
    <row r="15" spans="1:7" ht="21" customHeight="1" x14ac:dyDescent="0.15">
      <c r="A15" s="97" t="s">
        <v>889</v>
      </c>
      <c r="B15" s="98">
        <v>412354</v>
      </c>
      <c r="C15" s="105">
        <v>9</v>
      </c>
      <c r="D15" s="101" t="b">
        <f t="shared" si="0"/>
        <v>1</v>
      </c>
      <c r="E15" s="101" t="b">
        <f t="shared" si="1"/>
        <v>1</v>
      </c>
      <c r="F15" t="b">
        <f t="shared" si="2"/>
        <v>0</v>
      </c>
    </row>
    <row r="16" spans="1:7" ht="21" customHeight="1" x14ac:dyDescent="0.15">
      <c r="A16" s="97" t="s">
        <v>890</v>
      </c>
      <c r="B16" s="98">
        <v>215515</v>
      </c>
      <c r="C16" s="105">
        <v>15</v>
      </c>
      <c r="D16" s="101" t="b">
        <f t="shared" si="0"/>
        <v>0</v>
      </c>
      <c r="E16" s="101" t="b">
        <f t="shared" si="1"/>
        <v>1</v>
      </c>
      <c r="F16" t="b">
        <f t="shared" si="2"/>
        <v>0</v>
      </c>
    </row>
    <row r="17" spans="1:6" ht="21" customHeight="1" x14ac:dyDescent="0.15">
      <c r="A17" s="97" t="s">
        <v>891</v>
      </c>
      <c r="B17" s="98">
        <v>114521</v>
      </c>
      <c r="C17" s="105">
        <v>8</v>
      </c>
      <c r="D17" s="101" t="b">
        <f t="shared" si="0"/>
        <v>0</v>
      </c>
      <c r="E17" s="101" t="b">
        <f t="shared" si="1"/>
        <v>0</v>
      </c>
      <c r="F17" t="b">
        <f t="shared" si="2"/>
        <v>0</v>
      </c>
    </row>
    <row r="18" spans="1:6" ht="21" customHeight="1" x14ac:dyDescent="0.15">
      <c r="A18" s="97" t="s">
        <v>892</v>
      </c>
      <c r="B18" s="98">
        <v>874515</v>
      </c>
      <c r="C18" s="105">
        <v>2</v>
      </c>
      <c r="D18" s="101" t="b">
        <f t="shared" si="0"/>
        <v>1</v>
      </c>
      <c r="E18" s="101" t="b">
        <f t="shared" si="1"/>
        <v>1</v>
      </c>
      <c r="F18" t="b">
        <f t="shared" si="2"/>
        <v>1</v>
      </c>
    </row>
    <row r="19" spans="1:6" ht="21" customHeight="1" x14ac:dyDescent="0.15">
      <c r="A19" s="97" t="s">
        <v>893</v>
      </c>
      <c r="B19" s="98">
        <v>965458</v>
      </c>
      <c r="C19" s="105">
        <v>8</v>
      </c>
      <c r="D19" s="101" t="b">
        <f t="shared" si="0"/>
        <v>1</v>
      </c>
      <c r="E19" s="101" t="b">
        <f t="shared" si="1"/>
        <v>1</v>
      </c>
      <c r="F19" t="b">
        <f t="shared" si="2"/>
        <v>1</v>
      </c>
    </row>
    <row r="20" spans="1:6" ht="21" customHeight="1" x14ac:dyDescent="0.15">
      <c r="A20" s="97" t="s">
        <v>894</v>
      </c>
      <c r="B20" s="98">
        <v>654825</v>
      </c>
      <c r="C20" s="105">
        <v>4</v>
      </c>
      <c r="D20" s="101" t="b">
        <f t="shared" si="0"/>
        <v>1</v>
      </c>
      <c r="E20" s="101" t="b">
        <f t="shared" si="1"/>
        <v>1</v>
      </c>
      <c r="F20" t="b">
        <f t="shared" si="2"/>
        <v>1</v>
      </c>
    </row>
    <row r="21" spans="1:6" ht="21" customHeight="1" x14ac:dyDescent="0.15">
      <c r="A21" s="97" t="s">
        <v>895</v>
      </c>
      <c r="B21" s="98">
        <v>220698</v>
      </c>
      <c r="C21" s="105">
        <v>2</v>
      </c>
      <c r="D21" s="101" t="b">
        <f t="shared" si="0"/>
        <v>0</v>
      </c>
      <c r="E21" s="101" t="b">
        <f t="shared" si="1"/>
        <v>0</v>
      </c>
      <c r="F21" t="b">
        <f t="shared" si="2"/>
        <v>0</v>
      </c>
    </row>
    <row r="22" spans="1:6" ht="21" customHeight="1" x14ac:dyDescent="0.15">
      <c r="A22" s="97" t="s">
        <v>896</v>
      </c>
      <c r="B22" s="98">
        <v>954725</v>
      </c>
      <c r="C22" s="105">
        <v>30</v>
      </c>
      <c r="D22" s="101" t="b">
        <f t="shared" si="0"/>
        <v>1</v>
      </c>
      <c r="E22" s="101" t="b">
        <f t="shared" si="1"/>
        <v>1</v>
      </c>
      <c r="F22" t="b">
        <f t="shared" si="2"/>
        <v>1</v>
      </c>
    </row>
    <row r="23" spans="1:6" ht="21" customHeight="1" x14ac:dyDescent="0.15">
      <c r="A23" s="97" t="s">
        <v>897</v>
      </c>
      <c r="B23" s="98">
        <v>625152</v>
      </c>
      <c r="C23" s="105">
        <v>3</v>
      </c>
      <c r="D23" s="101" t="b">
        <f t="shared" si="0"/>
        <v>1</v>
      </c>
      <c r="E23" s="101" t="b">
        <f t="shared" si="1"/>
        <v>1</v>
      </c>
      <c r="F23" t="b">
        <f t="shared" si="2"/>
        <v>1</v>
      </c>
    </row>
    <row r="24" spans="1:6" ht="21" customHeight="1" x14ac:dyDescent="0.15">
      <c r="A24" s="97" t="s">
        <v>898</v>
      </c>
      <c r="B24" s="98">
        <v>456212</v>
      </c>
      <c r="C24" s="105">
        <v>25</v>
      </c>
      <c r="D24" s="101" t="b">
        <f t="shared" si="0"/>
        <v>1</v>
      </c>
      <c r="E24" s="101" t="b">
        <f t="shared" si="1"/>
        <v>1</v>
      </c>
      <c r="F24" t="b">
        <f t="shared" si="2"/>
        <v>0</v>
      </c>
    </row>
    <row r="25" spans="1:6" ht="21" customHeight="1" x14ac:dyDescent="0.15">
      <c r="A25" s="97" t="s">
        <v>899</v>
      </c>
      <c r="B25" s="98">
        <v>515478</v>
      </c>
      <c r="C25" s="105">
        <v>14</v>
      </c>
      <c r="D25" s="101" t="b">
        <f t="shared" si="0"/>
        <v>1</v>
      </c>
      <c r="E25" s="101" t="b">
        <f t="shared" si="1"/>
        <v>1</v>
      </c>
      <c r="F25" t="b">
        <f t="shared" si="2"/>
        <v>1</v>
      </c>
    </row>
    <row r="26" spans="1:6" ht="21" customHeight="1" x14ac:dyDescent="0.15">
      <c r="A26" s="97" t="s">
        <v>900</v>
      </c>
      <c r="B26" s="98">
        <v>958214</v>
      </c>
      <c r="C26" s="105">
        <v>4</v>
      </c>
      <c r="D26" s="101" t="b">
        <f t="shared" si="0"/>
        <v>1</v>
      </c>
      <c r="E26" s="101" t="b">
        <f t="shared" si="1"/>
        <v>1</v>
      </c>
      <c r="F26" t="b">
        <f t="shared" si="2"/>
        <v>1</v>
      </c>
    </row>
    <row r="27" spans="1:6" ht="21" customHeight="1" x14ac:dyDescent="0.15">
      <c r="A27" s="97" t="s">
        <v>901</v>
      </c>
      <c r="B27" s="98">
        <v>654921</v>
      </c>
      <c r="C27" s="105">
        <v>30</v>
      </c>
      <c r="D27" s="101" t="b">
        <f t="shared" si="0"/>
        <v>1</v>
      </c>
      <c r="E27" s="101" t="b">
        <f t="shared" si="1"/>
        <v>1</v>
      </c>
      <c r="F27" t="b">
        <f t="shared" si="2"/>
        <v>1</v>
      </c>
    </row>
    <row r="28" spans="1:6" ht="21" customHeight="1" x14ac:dyDescent="0.15">
      <c r="A28" s="97" t="s">
        <v>902</v>
      </c>
      <c r="B28" s="98">
        <v>658914</v>
      </c>
      <c r="C28" s="105">
        <v>3</v>
      </c>
      <c r="D28" s="101" t="b">
        <f t="shared" si="0"/>
        <v>1</v>
      </c>
      <c r="E28" s="101" t="b">
        <f t="shared" si="1"/>
        <v>1</v>
      </c>
      <c r="F28" t="b">
        <f t="shared" si="2"/>
        <v>1</v>
      </c>
    </row>
    <row r="29" spans="1:6" ht="21" customHeight="1" x14ac:dyDescent="0.15">
      <c r="A29" s="97" t="s">
        <v>903</v>
      </c>
      <c r="B29" s="98">
        <v>652789</v>
      </c>
      <c r="C29" s="105">
        <v>8</v>
      </c>
      <c r="D29" s="101" t="b">
        <f t="shared" si="0"/>
        <v>1</v>
      </c>
      <c r="E29" s="101" t="b">
        <f t="shared" si="1"/>
        <v>1</v>
      </c>
      <c r="F29" t="b">
        <f t="shared" si="2"/>
        <v>1</v>
      </c>
    </row>
    <row r="30" spans="1:6" ht="21" customHeight="1" x14ac:dyDescent="0.15">
      <c r="A30" s="97" t="s">
        <v>904</v>
      </c>
      <c r="B30" s="98">
        <v>754965</v>
      </c>
      <c r="C30" s="105">
        <v>12</v>
      </c>
      <c r="D30" s="101" t="b">
        <f t="shared" si="0"/>
        <v>1</v>
      </c>
      <c r="E30" s="101" t="b">
        <f t="shared" si="1"/>
        <v>1</v>
      </c>
      <c r="F30" t="b">
        <f t="shared" si="2"/>
        <v>1</v>
      </c>
    </row>
    <row r="31" spans="1:6" ht="21" customHeight="1" x14ac:dyDescent="0.15">
      <c r="A31" s="97" t="s">
        <v>905</v>
      </c>
      <c r="B31" s="98">
        <v>958547</v>
      </c>
      <c r="C31" s="105">
        <v>14</v>
      </c>
      <c r="D31" s="101" t="b">
        <f t="shared" si="0"/>
        <v>1</v>
      </c>
      <c r="E31" s="101" t="b">
        <f t="shared" si="1"/>
        <v>1</v>
      </c>
      <c r="F31" t="b">
        <f t="shared" si="2"/>
        <v>1</v>
      </c>
    </row>
    <row r="32" spans="1:6" ht="21" customHeight="1" x14ac:dyDescent="0.15">
      <c r="A32" s="97" t="s">
        <v>906</v>
      </c>
      <c r="B32" s="98">
        <v>658751</v>
      </c>
      <c r="C32" s="105">
        <v>9</v>
      </c>
      <c r="D32" s="101" t="b">
        <f t="shared" si="0"/>
        <v>1</v>
      </c>
      <c r="E32" s="101" t="b">
        <f t="shared" si="1"/>
        <v>1</v>
      </c>
      <c r="F32" t="b">
        <f t="shared" si="2"/>
        <v>1</v>
      </c>
    </row>
    <row r="33" spans="1:6" ht="21" customHeight="1" x14ac:dyDescent="0.15">
      <c r="A33" s="97" t="s">
        <v>907</v>
      </c>
      <c r="B33" s="98">
        <v>854154</v>
      </c>
      <c r="C33" s="105">
        <v>27</v>
      </c>
      <c r="D33" s="101" t="b">
        <f t="shared" si="0"/>
        <v>1</v>
      </c>
      <c r="E33" s="101" t="b">
        <f t="shared" si="1"/>
        <v>1</v>
      </c>
      <c r="F33" t="b">
        <f t="shared" si="2"/>
        <v>1</v>
      </c>
    </row>
    <row r="34" spans="1:6" ht="21" customHeight="1" x14ac:dyDescent="0.15">
      <c r="A34" s="97" t="s">
        <v>908</v>
      </c>
      <c r="B34" s="98">
        <v>748541</v>
      </c>
      <c r="C34" s="105">
        <v>31</v>
      </c>
      <c r="D34" s="101" t="b">
        <f t="shared" si="0"/>
        <v>1</v>
      </c>
      <c r="E34" s="101" t="b">
        <f t="shared" si="1"/>
        <v>1</v>
      </c>
      <c r="F34" t="b">
        <f t="shared" si="2"/>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D1" zoomScaleNormal="100" workbookViewId="0">
      <selection activeCell="G9" sqref="G9"/>
    </sheetView>
  </sheetViews>
  <sheetFormatPr defaultRowHeight="15" x14ac:dyDescent="0.25"/>
  <cols>
    <col min="1" max="1" width="16.625" style="10" customWidth="1"/>
    <col min="2" max="9" width="15.125" style="10" customWidth="1"/>
    <col min="10" max="10" width="21.75" style="10" customWidth="1"/>
    <col min="11" max="16384" width="9" style="10"/>
  </cols>
  <sheetData>
    <row r="1" spans="1:16" ht="67.5" customHeight="1" x14ac:dyDescent="0.25"/>
    <row r="2" spans="1:16" ht="33.75" customHeight="1" x14ac:dyDescent="0.35">
      <c r="A2" s="117" t="s">
        <v>882</v>
      </c>
      <c r="B2" s="117"/>
      <c r="C2" s="117"/>
      <c r="D2" s="117"/>
      <c r="E2" s="117"/>
      <c r="F2" s="117"/>
      <c r="G2" s="117"/>
      <c r="H2" s="117"/>
      <c r="I2" s="117"/>
    </row>
    <row r="3" spans="1:16" ht="30" customHeight="1" x14ac:dyDescent="0.25">
      <c r="E3" s="87"/>
      <c r="F3" s="88"/>
      <c r="G3" s="90"/>
      <c r="H3" s="89"/>
    </row>
    <row r="4" spans="1:16" ht="37.5" x14ac:dyDescent="0.3">
      <c r="A4" s="91" t="s">
        <v>376</v>
      </c>
      <c r="B4" s="92" t="s">
        <v>876</v>
      </c>
      <c r="C4" s="92" t="s">
        <v>877</v>
      </c>
      <c r="D4" s="92" t="s">
        <v>874</v>
      </c>
      <c r="E4" s="92" t="s">
        <v>875</v>
      </c>
      <c r="F4" s="93"/>
      <c r="G4" s="95" t="s">
        <v>880</v>
      </c>
      <c r="H4" s="93"/>
      <c r="I4" s="92" t="s">
        <v>881</v>
      </c>
      <c r="J4"/>
      <c r="K4"/>
      <c r="L4" s="86"/>
      <c r="M4" s="86"/>
      <c r="N4" s="86"/>
      <c r="O4"/>
    </row>
    <row r="5" spans="1:16" ht="18.75" x14ac:dyDescent="0.3">
      <c r="A5" s="68" t="s">
        <v>828</v>
      </c>
      <c r="B5" s="94">
        <v>1082</v>
      </c>
      <c r="C5" s="94">
        <v>1837</v>
      </c>
      <c r="D5" s="94">
        <v>2842</v>
      </c>
      <c r="E5" s="94">
        <v>3731</v>
      </c>
      <c r="F5" s="93"/>
      <c r="G5"/>
      <c r="H5"/>
      <c r="I5"/>
      <c r="K5" s="75"/>
      <c r="L5" s="75"/>
      <c r="M5" s="75"/>
      <c r="N5" s="75"/>
    </row>
    <row r="6" spans="1:16" ht="18.75" x14ac:dyDescent="0.3">
      <c r="A6" s="68" t="s">
        <v>829</v>
      </c>
      <c r="B6" s="94">
        <v>1408</v>
      </c>
      <c r="C6" s="94">
        <v>1452</v>
      </c>
      <c r="D6" s="94">
        <v>2457</v>
      </c>
      <c r="E6" s="94">
        <v>1452</v>
      </c>
      <c r="F6" s="93"/>
      <c r="G6"/>
      <c r="H6"/>
      <c r="I6"/>
      <c r="K6" s="75"/>
      <c r="L6" s="75"/>
      <c r="M6" s="75"/>
      <c r="N6" s="75"/>
    </row>
    <row r="7" spans="1:16" ht="18.75" x14ac:dyDescent="0.3">
      <c r="A7" s="68" t="s">
        <v>830</v>
      </c>
      <c r="B7" s="94">
        <v>1083</v>
      </c>
      <c r="C7" s="94">
        <v>1387</v>
      </c>
      <c r="D7" s="94">
        <v>2392</v>
      </c>
      <c r="E7" s="94">
        <v>3377</v>
      </c>
      <c r="F7" s="93"/>
      <c r="G7"/>
      <c r="H7"/>
      <c r="I7"/>
      <c r="K7" s="75"/>
      <c r="L7" s="75"/>
      <c r="M7" s="75"/>
      <c r="N7" s="75"/>
    </row>
    <row r="8" spans="1:16" ht="18.75" x14ac:dyDescent="0.3">
      <c r="A8" s="68" t="s">
        <v>831</v>
      </c>
      <c r="B8" s="94">
        <v>1702</v>
      </c>
      <c r="C8" s="94">
        <v>992</v>
      </c>
      <c r="D8" s="94">
        <v>1997</v>
      </c>
      <c r="E8" s="94">
        <v>3937</v>
      </c>
      <c r="F8" s="93"/>
      <c r="G8"/>
      <c r="H8"/>
      <c r="I8"/>
      <c r="K8" s="75"/>
      <c r="L8" s="75"/>
      <c r="M8" s="75"/>
      <c r="N8" s="75"/>
    </row>
    <row r="9" spans="1:16" ht="18.75" x14ac:dyDescent="0.3">
      <c r="A9" s="68" t="s">
        <v>832</v>
      </c>
      <c r="B9" s="94">
        <v>2287</v>
      </c>
      <c r="C9" s="94">
        <v>1822</v>
      </c>
      <c r="D9" s="94">
        <v>2827</v>
      </c>
      <c r="E9" s="94">
        <v>5055</v>
      </c>
      <c r="F9" s="93"/>
      <c r="G9"/>
      <c r="H9"/>
      <c r="I9"/>
      <c r="K9" s="75"/>
      <c r="L9" s="75"/>
      <c r="M9" s="75"/>
      <c r="N9" s="75"/>
    </row>
    <row r="10" spans="1:16" ht="18.75" x14ac:dyDescent="0.3">
      <c r="A10" s="68" t="s">
        <v>833</v>
      </c>
      <c r="B10" s="94">
        <v>2268</v>
      </c>
      <c r="C10" s="94">
        <v>1430</v>
      </c>
      <c r="D10" s="94">
        <v>2435</v>
      </c>
      <c r="E10" s="94">
        <v>4797</v>
      </c>
      <c r="F10" s="93"/>
      <c r="G10"/>
      <c r="H10"/>
      <c r="I10"/>
      <c r="K10" s="75"/>
      <c r="L10" s="75"/>
      <c r="M10" s="75"/>
      <c r="N10" s="75"/>
    </row>
    <row r="11" spans="1:16" ht="18.75" x14ac:dyDescent="0.3">
      <c r="A11" s="68" t="s">
        <v>834</v>
      </c>
      <c r="B11" s="94">
        <v>1185</v>
      </c>
      <c r="C11" s="94">
        <v>1467</v>
      </c>
      <c r="D11" s="94">
        <v>2472</v>
      </c>
      <c r="E11" s="94">
        <v>3646</v>
      </c>
      <c r="F11" s="93"/>
      <c r="G11"/>
      <c r="H11"/>
      <c r="I11"/>
      <c r="K11" s="75"/>
      <c r="L11" s="75"/>
      <c r="M11" s="75"/>
      <c r="N11" s="75"/>
    </row>
    <row r="12" spans="1:16" ht="18.75" x14ac:dyDescent="0.3">
      <c r="A12" s="68" t="s">
        <v>835</v>
      </c>
      <c r="B12" s="94">
        <v>1230</v>
      </c>
      <c r="C12" s="94">
        <v>1072</v>
      </c>
      <c r="D12" s="94">
        <v>2077</v>
      </c>
      <c r="E12" s="94">
        <v>3282</v>
      </c>
      <c r="F12" s="93"/>
      <c r="G12"/>
      <c r="H12"/>
      <c r="I12"/>
      <c r="K12" s="75"/>
      <c r="L12" s="75"/>
      <c r="M12" s="75"/>
      <c r="N12" s="75"/>
    </row>
    <row r="13" spans="1:16" ht="18.75" x14ac:dyDescent="0.3">
      <c r="A13" s="68" t="s">
        <v>836</v>
      </c>
      <c r="B13" s="94">
        <v>1224</v>
      </c>
      <c r="C13" s="94">
        <v>423</v>
      </c>
      <c r="D13" s="94">
        <v>1428</v>
      </c>
      <c r="E13" s="94">
        <v>2308</v>
      </c>
      <c r="F13" s="93"/>
      <c r="G13"/>
      <c r="H13"/>
      <c r="I13"/>
      <c r="K13" s="75"/>
      <c r="L13" s="75"/>
      <c r="M13" s="75"/>
      <c r="N13" s="75"/>
    </row>
    <row r="14" spans="1:16" ht="18.75" x14ac:dyDescent="0.3">
      <c r="A14" s="68" t="s">
        <v>837</v>
      </c>
      <c r="B14" s="94">
        <v>1144</v>
      </c>
      <c r="C14" s="94">
        <v>2248</v>
      </c>
      <c r="D14" s="94">
        <v>3253</v>
      </c>
      <c r="E14" s="94">
        <v>4291</v>
      </c>
      <c r="F14" s="93"/>
      <c r="G14"/>
      <c r="H14"/>
      <c r="I14"/>
      <c r="K14" s="75"/>
      <c r="L14" s="75"/>
      <c r="M14" s="75"/>
      <c r="N14" s="75"/>
      <c r="P14" s="10">
        <v>1</v>
      </c>
    </row>
    <row r="15" spans="1:16" ht="18.75" x14ac:dyDescent="0.3">
      <c r="A15" s="68" t="s">
        <v>838</v>
      </c>
      <c r="B15" s="94">
        <v>1688</v>
      </c>
      <c r="C15" s="94">
        <v>1403</v>
      </c>
      <c r="D15" s="94">
        <v>2408</v>
      </c>
      <c r="E15" s="94">
        <v>4472</v>
      </c>
      <c r="F15" s="93"/>
      <c r="G15"/>
      <c r="H15"/>
      <c r="I15"/>
      <c r="K15" s="75"/>
      <c r="L15" s="75"/>
      <c r="M15" s="75"/>
      <c r="N15" s="75"/>
    </row>
    <row r="16" spans="1:16" ht="18.75" x14ac:dyDescent="0.3">
      <c r="A16" s="68" t="s">
        <v>839</v>
      </c>
      <c r="B16" s="94">
        <v>1281</v>
      </c>
      <c r="C16" s="94">
        <v>1311</v>
      </c>
      <c r="D16" s="94">
        <v>2316</v>
      </c>
      <c r="E16" s="94">
        <v>3567</v>
      </c>
      <c r="F16" s="93"/>
      <c r="G16"/>
      <c r="H16"/>
      <c r="I16"/>
      <c r="K16" s="75"/>
      <c r="L16" s="75"/>
      <c r="M16" s="75"/>
      <c r="N16" s="75"/>
    </row>
    <row r="17" spans="1:14" ht="18.75" x14ac:dyDescent="0.3">
      <c r="A17" s="68" t="s">
        <v>840</v>
      </c>
      <c r="B17" s="94">
        <v>1110</v>
      </c>
      <c r="C17" s="94">
        <v>1601</v>
      </c>
      <c r="D17" s="94">
        <v>2606</v>
      </c>
      <c r="E17" s="94">
        <v>3532</v>
      </c>
      <c r="F17" s="93"/>
      <c r="G17"/>
      <c r="H17"/>
      <c r="I17"/>
      <c r="K17" s="75"/>
      <c r="L17" s="75"/>
      <c r="M17" s="75"/>
      <c r="N17" s="75"/>
    </row>
    <row r="18" spans="1:14" ht="18.75" x14ac:dyDescent="0.3">
      <c r="A18" s="68" t="s">
        <v>447</v>
      </c>
      <c r="B18" s="94">
        <v>1112</v>
      </c>
      <c r="C18" s="94">
        <v>989</v>
      </c>
      <c r="D18" s="94">
        <v>852</v>
      </c>
      <c r="E18" s="94">
        <v>721</v>
      </c>
      <c r="F18" s="93"/>
      <c r="G18"/>
      <c r="H18"/>
      <c r="I18"/>
      <c r="K18" s="75"/>
      <c r="L18" s="75"/>
      <c r="M18" s="75"/>
      <c r="N18" s="75"/>
    </row>
    <row r="19" spans="1:14" ht="18.75" x14ac:dyDescent="0.3">
      <c r="A19" s="68" t="s">
        <v>841</v>
      </c>
      <c r="B19" s="94">
        <v>976</v>
      </c>
      <c r="C19" s="94">
        <v>1299</v>
      </c>
      <c r="D19" s="94">
        <v>2304</v>
      </c>
      <c r="E19" s="94">
        <v>3296</v>
      </c>
      <c r="F19" s="93"/>
      <c r="G19"/>
      <c r="H19"/>
      <c r="I19"/>
      <c r="K19" s="75"/>
      <c r="L19" s="75"/>
      <c r="M19" s="75"/>
      <c r="N19" s="75"/>
    </row>
    <row r="20" spans="1:14" ht="18.75" x14ac:dyDescent="0.3">
      <c r="A20" s="68" t="s">
        <v>842</v>
      </c>
      <c r="B20" s="94">
        <v>1212</v>
      </c>
      <c r="C20" s="94">
        <v>1210</v>
      </c>
      <c r="D20" s="94">
        <v>2215</v>
      </c>
      <c r="E20" s="94">
        <v>3058</v>
      </c>
      <c r="F20" s="93"/>
      <c r="G20"/>
      <c r="H20"/>
      <c r="I20"/>
      <c r="K20" s="75"/>
      <c r="L20" s="75"/>
      <c r="M20" s="75"/>
      <c r="N20" s="75"/>
    </row>
    <row r="21" spans="1:14" ht="18.75" x14ac:dyDescent="0.3">
      <c r="A21" s="68" t="s">
        <v>843</v>
      </c>
      <c r="B21" s="94">
        <v>1344</v>
      </c>
      <c r="C21" s="94">
        <v>2224</v>
      </c>
      <c r="D21" s="94">
        <v>3229</v>
      </c>
      <c r="E21" s="94">
        <v>4529</v>
      </c>
      <c r="F21" s="93"/>
      <c r="G21"/>
      <c r="H21"/>
      <c r="I21"/>
      <c r="K21" s="75"/>
      <c r="L21" s="75"/>
      <c r="M21" s="75"/>
      <c r="N21" s="75"/>
    </row>
    <row r="22" spans="1:14" ht="18.75" x14ac:dyDescent="0.3">
      <c r="A22" s="68" t="s">
        <v>844</v>
      </c>
      <c r="B22" s="94">
        <v>1493</v>
      </c>
      <c r="C22" s="94">
        <v>996</v>
      </c>
      <c r="D22" s="94">
        <v>2001</v>
      </c>
      <c r="E22" s="94">
        <v>3252</v>
      </c>
      <c r="F22" s="93"/>
      <c r="G22"/>
      <c r="H22"/>
      <c r="I22"/>
      <c r="K22" s="75"/>
      <c r="L22" s="75"/>
      <c r="M22" s="75"/>
      <c r="N22" s="75"/>
    </row>
    <row r="23" spans="1:14" ht="18.75" x14ac:dyDescent="0.3">
      <c r="A23" s="68" t="s">
        <v>845</v>
      </c>
      <c r="B23" s="94">
        <v>673</v>
      </c>
      <c r="C23" s="94">
        <v>2569</v>
      </c>
      <c r="D23" s="94">
        <v>3574</v>
      </c>
      <c r="E23" s="94">
        <v>4036</v>
      </c>
      <c r="F23" s="93"/>
      <c r="G23"/>
      <c r="H23"/>
      <c r="I23"/>
      <c r="K23" s="75"/>
      <c r="L23" s="75"/>
      <c r="M23" s="75"/>
      <c r="N23" s="75"/>
    </row>
    <row r="24" spans="1:14" ht="18.75" x14ac:dyDescent="0.3">
      <c r="A24" s="68" t="s">
        <v>846</v>
      </c>
      <c r="B24" s="94">
        <v>1539</v>
      </c>
      <c r="C24" s="94">
        <v>1621</v>
      </c>
      <c r="D24" s="94">
        <v>2626</v>
      </c>
      <c r="E24" s="94">
        <v>4406</v>
      </c>
      <c r="F24" s="93"/>
      <c r="G24"/>
      <c r="H24"/>
      <c r="I24"/>
      <c r="K24" s="75"/>
      <c r="L24" s="75"/>
      <c r="M24" s="75"/>
      <c r="N24" s="75"/>
    </row>
    <row r="25" spans="1:14" ht="18.75" x14ac:dyDescent="0.3">
      <c r="A25" s="68" t="s">
        <v>847</v>
      </c>
      <c r="B25" s="94">
        <v>1958</v>
      </c>
      <c r="C25" s="94">
        <v>841</v>
      </c>
      <c r="D25" s="94">
        <v>1846</v>
      </c>
      <c r="E25" s="94">
        <v>3957</v>
      </c>
      <c r="F25" s="93"/>
      <c r="G25"/>
      <c r="H25"/>
      <c r="I25"/>
      <c r="K25" s="75"/>
      <c r="L25" s="75"/>
      <c r="M25" s="75"/>
      <c r="N25" s="75"/>
    </row>
    <row r="26" spans="1:14" ht="18.75" x14ac:dyDescent="0.3">
      <c r="A26" s="68" t="s">
        <v>848</v>
      </c>
      <c r="B26" s="94">
        <v>1196</v>
      </c>
      <c r="C26" s="94">
        <v>1062</v>
      </c>
      <c r="D26" s="94">
        <v>2067</v>
      </c>
      <c r="E26" s="94">
        <v>3477</v>
      </c>
      <c r="F26" s="93"/>
      <c r="G26"/>
      <c r="H26"/>
      <c r="I26"/>
      <c r="K26" s="75"/>
      <c r="L26" s="75"/>
      <c r="M26" s="75"/>
      <c r="N26" s="75"/>
    </row>
    <row r="27" spans="1:14" ht="18.75" x14ac:dyDescent="0.3">
      <c r="A27" s="68" t="s">
        <v>849</v>
      </c>
      <c r="B27" s="94">
        <v>1112</v>
      </c>
      <c r="C27" s="94">
        <v>2280</v>
      </c>
      <c r="D27" s="94">
        <v>3285</v>
      </c>
      <c r="E27" s="94">
        <v>4311</v>
      </c>
      <c r="F27" s="93"/>
      <c r="G27"/>
      <c r="H27"/>
      <c r="I27"/>
      <c r="K27" s="75"/>
      <c r="L27" s="75"/>
      <c r="M27" s="75"/>
      <c r="N27" s="75"/>
    </row>
    <row r="28" spans="1:14" ht="18.75" x14ac:dyDescent="0.3">
      <c r="A28" s="68" t="s">
        <v>850</v>
      </c>
      <c r="B28" s="94">
        <v>1686</v>
      </c>
      <c r="C28" s="94">
        <v>1513</v>
      </c>
      <c r="D28" s="94">
        <v>1465</v>
      </c>
      <c r="E28" s="94">
        <v>1354</v>
      </c>
      <c r="F28" s="93"/>
      <c r="G28"/>
      <c r="H28"/>
      <c r="I28"/>
      <c r="K28" s="75"/>
      <c r="L28" s="75"/>
      <c r="M28" s="75"/>
      <c r="N28" s="75"/>
    </row>
    <row r="29" spans="1:14" ht="18.75" x14ac:dyDescent="0.3">
      <c r="A29" s="68" t="s">
        <v>851</v>
      </c>
      <c r="B29" s="94">
        <v>1183</v>
      </c>
      <c r="C29" s="94">
        <v>1900</v>
      </c>
      <c r="D29" s="94">
        <v>2905</v>
      </c>
      <c r="E29" s="94">
        <v>4083</v>
      </c>
      <c r="F29" s="93"/>
      <c r="G29"/>
      <c r="H29"/>
      <c r="I29"/>
      <c r="K29" s="75"/>
      <c r="L29" s="75"/>
      <c r="M29" s="75"/>
      <c r="N29" s="75"/>
    </row>
    <row r="30" spans="1:14" ht="18.75" x14ac:dyDescent="0.3">
      <c r="A30" s="68"/>
      <c r="B30" s="68"/>
      <c r="C30" s="68"/>
      <c r="D30" s="68"/>
      <c r="E30" s="68"/>
      <c r="F30" s="68"/>
      <c r="G30" s="68"/>
      <c r="H30" s="68"/>
      <c r="I30" s="68"/>
    </row>
  </sheetData>
  <mergeCells count="1">
    <mergeCell ref="A2:I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B14" sqref="B14"/>
    </sheetView>
  </sheetViews>
  <sheetFormatPr defaultRowHeight="11.25" x14ac:dyDescent="0.15"/>
  <cols>
    <col min="1" max="1" width="22.375" customWidth="1"/>
    <col min="2" max="2" width="12.75" customWidth="1"/>
    <col min="3" max="3" width="19.125" customWidth="1"/>
    <col min="4" max="4" width="14.25" customWidth="1"/>
    <col min="5" max="5" width="12.125" customWidth="1"/>
    <col min="6" max="6" width="36.625" customWidth="1"/>
    <col min="7" max="7" width="19.875" customWidth="1"/>
    <col min="8" max="8" width="20.25" bestFit="1" customWidth="1"/>
  </cols>
  <sheetData>
    <row r="1" spans="1:7" x14ac:dyDescent="0.15">
      <c r="A1" s="96"/>
      <c r="B1" s="96"/>
    </row>
    <row r="3" spans="1:7" ht="24" customHeight="1" x14ac:dyDescent="0.15"/>
    <row r="4" spans="1:7" ht="24" thickBot="1" x14ac:dyDescent="0.4">
      <c r="A4" s="121" t="s">
        <v>930</v>
      </c>
      <c r="B4" s="121"/>
      <c r="C4" s="121"/>
      <c r="D4" s="121"/>
    </row>
    <row r="5" spans="1:7" ht="44.25" customHeight="1" thickTop="1" thickBot="1" x14ac:dyDescent="0.2">
      <c r="A5" s="113" t="s">
        <v>909</v>
      </c>
      <c r="B5" s="113" t="s">
        <v>924</v>
      </c>
      <c r="C5" s="114" t="s">
        <v>910</v>
      </c>
      <c r="D5" s="113" t="s">
        <v>929</v>
      </c>
      <c r="F5" s="115" t="s">
        <v>931</v>
      </c>
      <c r="G5" s="116"/>
    </row>
    <row r="6" spans="1:7" ht="21" customHeight="1" thickTop="1" thickBot="1" x14ac:dyDescent="0.2">
      <c r="A6" s="97" t="s">
        <v>884</v>
      </c>
      <c r="B6" s="97" t="s">
        <v>925</v>
      </c>
      <c r="C6" s="98">
        <v>123938</v>
      </c>
      <c r="D6" s="105">
        <v>5</v>
      </c>
    </row>
    <row r="7" spans="1:7" ht="21" customHeight="1" thickTop="1" x14ac:dyDescent="0.15">
      <c r="A7" s="97" t="s">
        <v>885</v>
      </c>
      <c r="B7" s="97" t="s">
        <v>926</v>
      </c>
      <c r="C7" s="98">
        <v>394810</v>
      </c>
      <c r="D7" s="105">
        <v>10</v>
      </c>
      <c r="F7" s="118" t="s">
        <v>933</v>
      </c>
      <c r="G7" s="122"/>
    </row>
    <row r="8" spans="1:7" ht="21" customHeight="1" thickBot="1" x14ac:dyDescent="0.2">
      <c r="A8" s="97" t="s">
        <v>886</v>
      </c>
      <c r="B8" s="112" t="s">
        <v>927</v>
      </c>
      <c r="C8" s="98">
        <v>235954</v>
      </c>
      <c r="D8" s="105">
        <v>20</v>
      </c>
      <c r="F8" s="118"/>
      <c r="G8" s="123"/>
    </row>
    <row r="9" spans="1:7" ht="21" customHeight="1" thickTop="1" thickBot="1" x14ac:dyDescent="0.2">
      <c r="A9" s="97" t="s">
        <v>887</v>
      </c>
      <c r="B9" s="112" t="s">
        <v>928</v>
      </c>
      <c r="C9" s="98">
        <v>684760</v>
      </c>
      <c r="D9" s="105">
        <v>2</v>
      </c>
    </row>
    <row r="10" spans="1:7" ht="21" customHeight="1" thickTop="1" x14ac:dyDescent="0.15">
      <c r="A10" s="97" t="s">
        <v>888</v>
      </c>
      <c r="B10" s="112" t="s">
        <v>925</v>
      </c>
      <c r="C10" s="98">
        <v>456125</v>
      </c>
      <c r="D10" s="105">
        <v>8</v>
      </c>
      <c r="F10" s="118" t="s">
        <v>932</v>
      </c>
      <c r="G10" s="119"/>
    </row>
    <row r="11" spans="1:7" ht="21" customHeight="1" thickBot="1" x14ac:dyDescent="0.2">
      <c r="A11" s="97" t="s">
        <v>889</v>
      </c>
      <c r="B11" s="112" t="s">
        <v>928</v>
      </c>
      <c r="C11" s="98">
        <v>412354</v>
      </c>
      <c r="D11" s="105">
        <v>9</v>
      </c>
      <c r="F11" s="118"/>
      <c r="G11" s="120"/>
    </row>
    <row r="12" spans="1:7" ht="21" customHeight="1" thickTop="1" x14ac:dyDescent="0.15">
      <c r="A12" s="97" t="s">
        <v>890</v>
      </c>
      <c r="B12" s="112" t="s">
        <v>926</v>
      </c>
      <c r="C12" s="98">
        <v>215515</v>
      </c>
      <c r="D12" s="105">
        <v>15</v>
      </c>
    </row>
    <row r="13" spans="1:7" ht="21" customHeight="1" x14ac:dyDescent="0.15">
      <c r="A13" s="97" t="s">
        <v>891</v>
      </c>
      <c r="B13" s="112" t="s">
        <v>927</v>
      </c>
      <c r="C13" s="98">
        <v>114521</v>
      </c>
      <c r="D13" s="105">
        <v>8</v>
      </c>
    </row>
    <row r="14" spans="1:7" ht="21" customHeight="1" x14ac:dyDescent="0.15">
      <c r="A14" s="97" t="s">
        <v>892</v>
      </c>
      <c r="B14" s="97" t="s">
        <v>925</v>
      </c>
      <c r="C14" s="98">
        <v>874515</v>
      </c>
      <c r="D14" s="105">
        <v>2</v>
      </c>
    </row>
    <row r="15" spans="1:7" ht="21" customHeight="1" x14ac:dyDescent="0.15">
      <c r="A15" s="97" t="s">
        <v>893</v>
      </c>
      <c r="B15" s="97" t="s">
        <v>926</v>
      </c>
      <c r="C15" s="98">
        <v>965458</v>
      </c>
      <c r="D15" s="105">
        <v>8</v>
      </c>
    </row>
    <row r="16" spans="1:7" ht="21" customHeight="1" x14ac:dyDescent="0.15">
      <c r="A16" s="97" t="s">
        <v>894</v>
      </c>
      <c r="B16" s="112" t="s">
        <v>927</v>
      </c>
      <c r="C16" s="98">
        <v>654825</v>
      </c>
      <c r="D16" s="105">
        <v>4</v>
      </c>
    </row>
    <row r="17" spans="1:4" ht="21" customHeight="1" x14ac:dyDescent="0.15">
      <c r="A17" s="97" t="s">
        <v>895</v>
      </c>
      <c r="B17" s="112" t="s">
        <v>928</v>
      </c>
      <c r="C17" s="98">
        <v>220698</v>
      </c>
      <c r="D17" s="105">
        <v>2</v>
      </c>
    </row>
    <row r="18" spans="1:4" ht="21" customHeight="1" x14ac:dyDescent="0.15">
      <c r="A18" s="97" t="s">
        <v>896</v>
      </c>
      <c r="B18" s="112" t="s">
        <v>925</v>
      </c>
      <c r="C18" s="98">
        <v>954725</v>
      </c>
      <c r="D18" s="105">
        <v>30</v>
      </c>
    </row>
    <row r="19" spans="1:4" ht="21" customHeight="1" x14ac:dyDescent="0.15">
      <c r="A19" s="97" t="s">
        <v>897</v>
      </c>
      <c r="B19" s="112" t="s">
        <v>928</v>
      </c>
      <c r="C19" s="98">
        <v>625152</v>
      </c>
      <c r="D19" s="105">
        <v>3</v>
      </c>
    </row>
    <row r="20" spans="1:4" ht="21" customHeight="1" x14ac:dyDescent="0.15">
      <c r="A20" s="97" t="s">
        <v>898</v>
      </c>
      <c r="B20" s="112" t="s">
        <v>926</v>
      </c>
      <c r="C20" s="98">
        <v>456212</v>
      </c>
      <c r="D20" s="105">
        <v>25</v>
      </c>
    </row>
    <row r="21" spans="1:4" ht="21" customHeight="1" x14ac:dyDescent="0.15">
      <c r="A21" s="97" t="s">
        <v>899</v>
      </c>
      <c r="B21" s="112" t="s">
        <v>927</v>
      </c>
      <c r="C21" s="98">
        <v>515478</v>
      </c>
      <c r="D21" s="105">
        <v>14</v>
      </c>
    </row>
    <row r="22" spans="1:4" ht="21" customHeight="1" x14ac:dyDescent="0.15">
      <c r="A22" s="97" t="s">
        <v>900</v>
      </c>
      <c r="B22" s="97" t="s">
        <v>925</v>
      </c>
      <c r="C22" s="98">
        <v>958214</v>
      </c>
      <c r="D22" s="105">
        <v>4</v>
      </c>
    </row>
    <row r="23" spans="1:4" ht="21" customHeight="1" x14ac:dyDescent="0.15">
      <c r="A23" s="97" t="s">
        <v>901</v>
      </c>
      <c r="B23" s="97" t="s">
        <v>926</v>
      </c>
      <c r="C23" s="98">
        <v>654921</v>
      </c>
      <c r="D23" s="105">
        <v>30</v>
      </c>
    </row>
    <row r="24" spans="1:4" ht="21" customHeight="1" x14ac:dyDescent="0.15">
      <c r="A24" s="97" t="s">
        <v>902</v>
      </c>
      <c r="B24" s="112" t="s">
        <v>927</v>
      </c>
      <c r="C24" s="98">
        <v>658914</v>
      </c>
      <c r="D24" s="105">
        <v>3</v>
      </c>
    </row>
    <row r="25" spans="1:4" ht="21" customHeight="1" x14ac:dyDescent="0.15">
      <c r="A25" s="97" t="s">
        <v>903</v>
      </c>
      <c r="B25" s="112" t="s">
        <v>928</v>
      </c>
      <c r="C25" s="98">
        <v>652789</v>
      </c>
      <c r="D25" s="105">
        <v>8</v>
      </c>
    </row>
    <row r="26" spans="1:4" ht="21" customHeight="1" x14ac:dyDescent="0.15">
      <c r="A26" s="97" t="s">
        <v>904</v>
      </c>
      <c r="B26" s="112" t="s">
        <v>925</v>
      </c>
      <c r="C26" s="98">
        <v>754965</v>
      </c>
      <c r="D26" s="105">
        <v>12</v>
      </c>
    </row>
    <row r="27" spans="1:4" ht="21" customHeight="1" x14ac:dyDescent="0.15">
      <c r="A27" s="97" t="s">
        <v>905</v>
      </c>
      <c r="B27" s="112" t="s">
        <v>928</v>
      </c>
      <c r="C27" s="98">
        <v>958547</v>
      </c>
      <c r="D27" s="105">
        <v>14</v>
      </c>
    </row>
    <row r="28" spans="1:4" ht="21" customHeight="1" x14ac:dyDescent="0.15">
      <c r="A28" s="97" t="s">
        <v>906</v>
      </c>
      <c r="B28" s="112" t="s">
        <v>926</v>
      </c>
      <c r="C28" s="98">
        <v>658751</v>
      </c>
      <c r="D28" s="105">
        <v>9</v>
      </c>
    </row>
    <row r="29" spans="1:4" ht="21" customHeight="1" x14ac:dyDescent="0.15">
      <c r="A29" s="97" t="s">
        <v>907</v>
      </c>
      <c r="B29" s="112" t="s">
        <v>927</v>
      </c>
      <c r="C29" s="98">
        <v>854154</v>
      </c>
      <c r="D29" s="105">
        <v>27</v>
      </c>
    </row>
    <row r="30" spans="1:4" ht="21" customHeight="1" x14ac:dyDescent="0.15">
      <c r="A30" s="97" t="s">
        <v>908</v>
      </c>
      <c r="B30" s="97" t="s">
        <v>925</v>
      </c>
      <c r="C30" s="98">
        <v>748541</v>
      </c>
      <c r="D30" s="105">
        <v>31</v>
      </c>
    </row>
  </sheetData>
  <mergeCells count="5">
    <mergeCell ref="F10:F11"/>
    <mergeCell ref="G10:G11"/>
    <mergeCell ref="A4:D4"/>
    <mergeCell ref="F7:F8"/>
    <mergeCell ref="G7:G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C5" sqref="C5"/>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8" t="s">
        <v>773</v>
      </c>
      <c r="C2" s="64" t="s">
        <v>756</v>
      </c>
    </row>
    <row r="4" spans="1:5" x14ac:dyDescent="0.25">
      <c r="A4" t="s">
        <v>546</v>
      </c>
      <c r="B4" t="s">
        <v>547</v>
      </c>
      <c r="C4" t="s">
        <v>774</v>
      </c>
      <c r="D4" t="s">
        <v>775</v>
      </c>
      <c r="E4" t="s">
        <v>776</v>
      </c>
    </row>
    <row r="5" spans="1:5" x14ac:dyDescent="0.25">
      <c r="A5" s="10" t="s">
        <v>747</v>
      </c>
      <c r="B5" s="10" t="s">
        <v>777</v>
      </c>
      <c r="C5" s="10" t="s">
        <v>778</v>
      </c>
      <c r="D5" s="55">
        <v>26</v>
      </c>
      <c r="E5" s="59">
        <v>23.96</v>
      </c>
    </row>
    <row r="6" spans="1:5" x14ac:dyDescent="0.25">
      <c r="A6" s="10" t="s">
        <v>741</v>
      </c>
      <c r="B6" s="10" t="s">
        <v>779</v>
      </c>
      <c r="C6" s="10" t="s">
        <v>778</v>
      </c>
      <c r="D6" s="55">
        <v>74</v>
      </c>
      <c r="E6" s="59">
        <v>57.79</v>
      </c>
    </row>
    <row r="7" spans="1:5" x14ac:dyDescent="0.25">
      <c r="A7" s="10" t="s">
        <v>780</v>
      </c>
      <c r="B7" s="10" t="s">
        <v>781</v>
      </c>
      <c r="C7" s="10" t="s">
        <v>778</v>
      </c>
      <c r="D7" s="55">
        <v>297</v>
      </c>
      <c r="E7" s="59">
        <v>44.34</v>
      </c>
    </row>
    <row r="8" spans="1:5" x14ac:dyDescent="0.25">
      <c r="A8" s="10" t="s">
        <v>749</v>
      </c>
      <c r="B8" s="10" t="s">
        <v>782</v>
      </c>
      <c r="C8" s="10" t="s">
        <v>778</v>
      </c>
      <c r="D8" s="55">
        <v>767</v>
      </c>
      <c r="E8" s="59">
        <v>48.44</v>
      </c>
    </row>
    <row r="9" spans="1:5" x14ac:dyDescent="0.25">
      <c r="A9" s="10" t="s">
        <v>748</v>
      </c>
      <c r="B9" s="10" t="s">
        <v>783</v>
      </c>
      <c r="C9" s="10" t="s">
        <v>778</v>
      </c>
      <c r="D9" s="55">
        <v>507</v>
      </c>
      <c r="E9" s="59">
        <v>92.52</v>
      </c>
    </row>
    <row r="10" spans="1:5" x14ac:dyDescent="0.25">
      <c r="A10" s="10" t="s">
        <v>752</v>
      </c>
      <c r="B10" s="10" t="s">
        <v>784</v>
      </c>
      <c r="C10" s="10" t="s">
        <v>778</v>
      </c>
      <c r="D10" s="55">
        <v>602</v>
      </c>
      <c r="E10" s="59">
        <v>75.25</v>
      </c>
    </row>
    <row r="11" spans="1:5" x14ac:dyDescent="0.25">
      <c r="A11" s="10" t="s">
        <v>785</v>
      </c>
      <c r="B11" s="10" t="s">
        <v>786</v>
      </c>
      <c r="C11" s="10" t="s">
        <v>778</v>
      </c>
      <c r="D11" s="55">
        <v>163</v>
      </c>
      <c r="E11" s="59">
        <v>77.25</v>
      </c>
    </row>
    <row r="12" spans="1:5" x14ac:dyDescent="0.25">
      <c r="A12" s="10" t="s">
        <v>787</v>
      </c>
      <c r="B12" s="10" t="s">
        <v>788</v>
      </c>
      <c r="C12" s="10" t="s">
        <v>778</v>
      </c>
      <c r="D12" s="55">
        <v>385</v>
      </c>
      <c r="E12" s="59">
        <v>32.83</v>
      </c>
    </row>
    <row r="13" spans="1:5" x14ac:dyDescent="0.25">
      <c r="A13" s="10" t="s">
        <v>789</v>
      </c>
      <c r="B13" s="10" t="s">
        <v>790</v>
      </c>
      <c r="C13" s="10" t="s">
        <v>778</v>
      </c>
      <c r="D13" s="55">
        <v>334</v>
      </c>
      <c r="E13" s="59">
        <v>89.07</v>
      </c>
    </row>
    <row r="14" spans="1:5" x14ac:dyDescent="0.25">
      <c r="A14" s="10" t="s">
        <v>746</v>
      </c>
      <c r="B14" s="10" t="s">
        <v>791</v>
      </c>
      <c r="C14" s="10" t="s">
        <v>792</v>
      </c>
      <c r="D14" s="55">
        <v>606</v>
      </c>
      <c r="E14" s="59">
        <v>70.459999999999994</v>
      </c>
    </row>
    <row r="15" spans="1:5" x14ac:dyDescent="0.25">
      <c r="A15" s="10" t="s">
        <v>793</v>
      </c>
      <c r="B15" s="10" t="s">
        <v>794</v>
      </c>
      <c r="C15" s="10" t="s">
        <v>792</v>
      </c>
      <c r="D15" s="55">
        <v>46</v>
      </c>
      <c r="E15" s="59">
        <v>99.85</v>
      </c>
    </row>
    <row r="16" spans="1:5" x14ac:dyDescent="0.25">
      <c r="A16" s="10" t="s">
        <v>795</v>
      </c>
      <c r="B16" s="10" t="s">
        <v>796</v>
      </c>
      <c r="C16" s="10" t="s">
        <v>792</v>
      </c>
      <c r="D16" s="55">
        <v>678</v>
      </c>
      <c r="E16" s="59">
        <v>60.77</v>
      </c>
    </row>
    <row r="17" spans="1:5" x14ac:dyDescent="0.25">
      <c r="A17" s="10" t="s">
        <v>797</v>
      </c>
      <c r="B17" s="10" t="s">
        <v>798</v>
      </c>
      <c r="C17" s="10" t="s">
        <v>792</v>
      </c>
      <c r="D17" s="55">
        <v>213</v>
      </c>
      <c r="E17" s="59">
        <v>71.849999999999994</v>
      </c>
    </row>
    <row r="18" spans="1:5" x14ac:dyDescent="0.25">
      <c r="A18" s="10" t="s">
        <v>750</v>
      </c>
      <c r="B18" s="10" t="s">
        <v>799</v>
      </c>
      <c r="C18" s="10" t="s">
        <v>792</v>
      </c>
      <c r="D18" s="55">
        <v>703</v>
      </c>
      <c r="E18" s="59">
        <v>74.45</v>
      </c>
    </row>
    <row r="19" spans="1:5" x14ac:dyDescent="0.25">
      <c r="A19" s="10" t="s">
        <v>800</v>
      </c>
      <c r="B19" s="10" t="s">
        <v>801</v>
      </c>
      <c r="C19" s="10" t="s">
        <v>792</v>
      </c>
      <c r="D19" s="55">
        <v>818</v>
      </c>
      <c r="E19" s="59">
        <v>44.54</v>
      </c>
    </row>
    <row r="20" spans="1:5" x14ac:dyDescent="0.25">
      <c r="A20" s="10" t="s">
        <v>802</v>
      </c>
      <c r="B20" s="10" t="s">
        <v>803</v>
      </c>
      <c r="C20" s="10" t="s">
        <v>792</v>
      </c>
      <c r="D20" s="55">
        <v>966</v>
      </c>
      <c r="E20" s="59">
        <v>24.99</v>
      </c>
    </row>
    <row r="21" spans="1:5" x14ac:dyDescent="0.25">
      <c r="A21" s="10" t="s">
        <v>804</v>
      </c>
      <c r="B21" s="10" t="s">
        <v>805</v>
      </c>
      <c r="C21" s="10" t="s">
        <v>792</v>
      </c>
      <c r="D21" s="55">
        <v>934</v>
      </c>
      <c r="E21" s="59">
        <v>55.88</v>
      </c>
    </row>
    <row r="22" spans="1:5" x14ac:dyDescent="0.25">
      <c r="A22" s="10" t="s">
        <v>754</v>
      </c>
      <c r="B22" s="10" t="s">
        <v>806</v>
      </c>
      <c r="C22" s="10" t="s">
        <v>792</v>
      </c>
      <c r="D22" s="55">
        <v>658</v>
      </c>
      <c r="E22" s="59">
        <v>18.64</v>
      </c>
    </row>
    <row r="23" spans="1:5" x14ac:dyDescent="0.25">
      <c r="A23" s="10" t="s">
        <v>751</v>
      </c>
      <c r="B23" s="10" t="s">
        <v>807</v>
      </c>
      <c r="C23" s="10" t="s">
        <v>792</v>
      </c>
      <c r="D23" s="55">
        <v>362</v>
      </c>
      <c r="E23" s="59">
        <v>14.28</v>
      </c>
    </row>
    <row r="24" spans="1:5" x14ac:dyDescent="0.25">
      <c r="A24" s="10" t="s">
        <v>808</v>
      </c>
      <c r="B24" s="10" t="s">
        <v>809</v>
      </c>
      <c r="C24" s="10" t="s">
        <v>792</v>
      </c>
      <c r="D24" s="55">
        <v>665</v>
      </c>
      <c r="E24" s="59">
        <v>36.1</v>
      </c>
    </row>
    <row r="25" spans="1:5" x14ac:dyDescent="0.25">
      <c r="A25" s="10" t="s">
        <v>810</v>
      </c>
      <c r="B25" s="10" t="s">
        <v>811</v>
      </c>
      <c r="C25" s="10" t="s">
        <v>792</v>
      </c>
      <c r="D25" s="55">
        <v>754</v>
      </c>
      <c r="E25" s="59">
        <v>93.55</v>
      </c>
    </row>
    <row r="26" spans="1:5" x14ac:dyDescent="0.25">
      <c r="A26" s="10" t="s">
        <v>812</v>
      </c>
      <c r="B26" s="10" t="s">
        <v>813</v>
      </c>
      <c r="C26" s="10" t="s">
        <v>792</v>
      </c>
      <c r="D26" s="55">
        <v>186</v>
      </c>
      <c r="E26" s="59">
        <v>31.87</v>
      </c>
    </row>
    <row r="27" spans="1:5" x14ac:dyDescent="0.25">
      <c r="A27" s="10" t="s">
        <v>814</v>
      </c>
      <c r="B27" s="10" t="s">
        <v>815</v>
      </c>
      <c r="C27" s="10" t="s">
        <v>792</v>
      </c>
      <c r="D27" s="55">
        <v>970</v>
      </c>
      <c r="E27" s="59">
        <v>31.58</v>
      </c>
    </row>
    <row r="28" spans="1:5" x14ac:dyDescent="0.25">
      <c r="A28" s="10" t="s">
        <v>739</v>
      </c>
      <c r="B28" s="10" t="s">
        <v>816</v>
      </c>
      <c r="C28" s="10" t="s">
        <v>817</v>
      </c>
      <c r="D28" s="55">
        <v>187</v>
      </c>
      <c r="E28" s="59">
        <v>63.08</v>
      </c>
    </row>
    <row r="29" spans="1:5" x14ac:dyDescent="0.25">
      <c r="A29" s="10" t="s">
        <v>743</v>
      </c>
      <c r="B29" s="10" t="s">
        <v>818</v>
      </c>
      <c r="C29" s="10" t="s">
        <v>817</v>
      </c>
      <c r="D29" s="55">
        <v>73</v>
      </c>
      <c r="E29" s="59">
        <v>23.09</v>
      </c>
    </row>
    <row r="30" spans="1:5" x14ac:dyDescent="0.25">
      <c r="A30" s="10" t="s">
        <v>819</v>
      </c>
      <c r="B30" s="10" t="s">
        <v>820</v>
      </c>
      <c r="C30" s="10" t="s">
        <v>817</v>
      </c>
      <c r="D30" s="55">
        <v>418</v>
      </c>
      <c r="E30" s="59">
        <v>5.07</v>
      </c>
    </row>
    <row r="31" spans="1:5" x14ac:dyDescent="0.25">
      <c r="A31" s="10" t="s">
        <v>745</v>
      </c>
      <c r="B31" s="10" t="s">
        <v>821</v>
      </c>
      <c r="C31" s="10" t="s">
        <v>817</v>
      </c>
      <c r="D31" s="55">
        <v>633</v>
      </c>
      <c r="E31" s="59">
        <v>97.74</v>
      </c>
    </row>
    <row r="32" spans="1:5" x14ac:dyDescent="0.25">
      <c r="A32" s="10" t="s">
        <v>753</v>
      </c>
      <c r="B32" s="10" t="s">
        <v>822</v>
      </c>
      <c r="C32" s="10" t="s">
        <v>817</v>
      </c>
      <c r="D32" s="55">
        <v>830</v>
      </c>
      <c r="E32" s="59">
        <v>95.94</v>
      </c>
    </row>
    <row r="33" spans="1:5" x14ac:dyDescent="0.25">
      <c r="A33" s="10" t="s">
        <v>823</v>
      </c>
      <c r="B33" s="10" t="s">
        <v>824</v>
      </c>
      <c r="C33" s="10" t="s">
        <v>817</v>
      </c>
      <c r="D33" s="55">
        <v>264</v>
      </c>
      <c r="E33" s="59">
        <v>12.45</v>
      </c>
    </row>
    <row r="34" spans="1:5" x14ac:dyDescent="0.25">
      <c r="A34" s="10" t="s">
        <v>742</v>
      </c>
      <c r="B34" s="10" t="s">
        <v>825</v>
      </c>
      <c r="C34" s="10" t="s">
        <v>817</v>
      </c>
      <c r="D34" s="55">
        <v>927</v>
      </c>
      <c r="E34" s="59">
        <v>62.61</v>
      </c>
    </row>
    <row r="35" spans="1:5" x14ac:dyDescent="0.25">
      <c r="A35" s="10" t="s">
        <v>826</v>
      </c>
      <c r="B35" s="10" t="s">
        <v>827</v>
      </c>
      <c r="C35" s="10" t="s">
        <v>817</v>
      </c>
      <c r="D35" s="55">
        <v>692</v>
      </c>
      <c r="E35" s="59">
        <v>65.489999999999995</v>
      </c>
    </row>
  </sheetData>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6" sqref="B6:B12"/>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126" t="s">
        <v>756</v>
      </c>
      <c r="B1" s="126"/>
      <c r="C1" s="126"/>
      <c r="D1" s="126"/>
      <c r="E1" s="126"/>
      <c r="F1" s="126"/>
    </row>
    <row r="2" spans="1:6" ht="18.75" thickTop="1" thickBot="1" x14ac:dyDescent="0.35">
      <c r="A2" s="125" t="s">
        <v>863</v>
      </c>
      <c r="B2" s="125"/>
      <c r="C2" s="125"/>
      <c r="D2" s="125"/>
      <c r="E2" s="125"/>
      <c r="F2" s="125"/>
    </row>
    <row r="3" spans="1:6" ht="15.75" thickTop="1" x14ac:dyDescent="0.25">
      <c r="A3" s="51"/>
      <c r="B3" s="50"/>
      <c r="C3" s="52"/>
      <c r="D3" s="50"/>
      <c r="E3" s="50"/>
    </row>
    <row r="4" spans="1:6" x14ac:dyDescent="0.25">
      <c r="B4" s="50"/>
      <c r="C4" s="50"/>
      <c r="D4" s="50"/>
      <c r="E4" s="50"/>
    </row>
    <row r="5" spans="1:6" x14ac:dyDescent="0.25">
      <c r="A5" s="76" t="s">
        <v>873</v>
      </c>
      <c r="B5" s="76" t="s">
        <v>864</v>
      </c>
      <c r="C5" s="76" t="s">
        <v>865</v>
      </c>
      <c r="D5" s="76" t="s">
        <v>866</v>
      </c>
      <c r="E5" s="76" t="s">
        <v>757</v>
      </c>
      <c r="F5" s="76" t="s">
        <v>758</v>
      </c>
    </row>
    <row r="6" spans="1:6" x14ac:dyDescent="0.25">
      <c r="A6" s="65" t="s">
        <v>759</v>
      </c>
      <c r="B6" s="53">
        <v>6100</v>
      </c>
      <c r="C6" s="53">
        <v>3421</v>
      </c>
      <c r="D6" s="53">
        <v>4583</v>
      </c>
      <c r="E6" s="53">
        <f t="shared" ref="E6:E12" si="0">SUM(B6:D6)</f>
        <v>14104</v>
      </c>
      <c r="F6" s="54">
        <f>E6/$E$14</f>
        <v>0.14932452462626519</v>
      </c>
    </row>
    <row r="7" spans="1:6" x14ac:dyDescent="0.25">
      <c r="A7" s="65" t="s">
        <v>760</v>
      </c>
      <c r="B7" s="55">
        <v>5425</v>
      </c>
      <c r="C7" s="55">
        <v>9568</v>
      </c>
      <c r="D7" s="55">
        <v>8862</v>
      </c>
      <c r="E7" s="55">
        <f t="shared" si="0"/>
        <v>23855</v>
      </c>
      <c r="F7" s="54">
        <f t="shared" ref="F7:F12" si="1">E7/$E$14</f>
        <v>0.2525621479693389</v>
      </c>
    </row>
    <row r="8" spans="1:6" x14ac:dyDescent="0.25">
      <c r="A8" s="65" t="s">
        <v>761</v>
      </c>
      <c r="B8" s="55">
        <v>1100</v>
      </c>
      <c r="C8" s="55">
        <v>1190</v>
      </c>
      <c r="D8" s="55">
        <v>1253</v>
      </c>
      <c r="E8" s="55">
        <f t="shared" si="0"/>
        <v>3543</v>
      </c>
      <c r="F8" s="54">
        <f t="shared" si="1"/>
        <v>3.7511116757718205E-2</v>
      </c>
    </row>
    <row r="9" spans="1:6" x14ac:dyDescent="0.25">
      <c r="A9" s="65" t="s">
        <v>762</v>
      </c>
      <c r="B9" s="55">
        <v>1597</v>
      </c>
      <c r="C9" s="55">
        <v>3578</v>
      </c>
      <c r="D9" s="55">
        <v>2569</v>
      </c>
      <c r="E9" s="55">
        <f t="shared" si="0"/>
        <v>7744</v>
      </c>
      <c r="F9" s="54">
        <f t="shared" si="1"/>
        <v>8.1988735018845557E-2</v>
      </c>
    </row>
    <row r="10" spans="1:6" x14ac:dyDescent="0.25">
      <c r="A10" s="65" t="s">
        <v>763</v>
      </c>
      <c r="B10" s="55">
        <v>3651</v>
      </c>
      <c r="C10" s="55">
        <v>4127</v>
      </c>
      <c r="D10" s="55">
        <v>6289</v>
      </c>
      <c r="E10" s="55">
        <f t="shared" si="0"/>
        <v>14067</v>
      </c>
      <c r="F10" s="54">
        <f t="shared" si="1"/>
        <v>0.14893279125905221</v>
      </c>
    </row>
    <row r="11" spans="1:6" x14ac:dyDescent="0.25">
      <c r="A11" s="65" t="s">
        <v>764</v>
      </c>
      <c r="B11" s="55">
        <v>7532</v>
      </c>
      <c r="C11" s="55">
        <v>6541</v>
      </c>
      <c r="D11" s="55">
        <v>8523</v>
      </c>
      <c r="E11" s="55">
        <f t="shared" si="0"/>
        <v>22596</v>
      </c>
      <c r="F11" s="54">
        <f t="shared" si="1"/>
        <v>0.23923262609579468</v>
      </c>
    </row>
    <row r="12" spans="1:6" x14ac:dyDescent="0.25">
      <c r="A12" s="65" t="s">
        <v>765</v>
      </c>
      <c r="B12" s="55">
        <v>2589</v>
      </c>
      <c r="C12" s="55">
        <v>2080</v>
      </c>
      <c r="D12" s="55">
        <v>3874</v>
      </c>
      <c r="E12" s="55">
        <f t="shared" si="0"/>
        <v>8543</v>
      </c>
      <c r="F12" s="54">
        <f t="shared" si="1"/>
        <v>9.0448058272985216E-2</v>
      </c>
    </row>
    <row r="13" spans="1:6" x14ac:dyDescent="0.25">
      <c r="B13" s="50"/>
      <c r="C13" s="50"/>
      <c r="D13" s="50"/>
      <c r="E13" s="50"/>
      <c r="F13" s="54"/>
    </row>
    <row r="14" spans="1:6" x14ac:dyDescent="0.25">
      <c r="A14" s="10" t="s">
        <v>757</v>
      </c>
      <c r="B14" s="56">
        <f>SUM(B6:B13)</f>
        <v>27994</v>
      </c>
      <c r="C14" s="56">
        <f>SUM(C6:C13)</f>
        <v>30505</v>
      </c>
      <c r="D14" s="56">
        <f>SUM(D6:D13)</f>
        <v>35953</v>
      </c>
      <c r="E14" s="56">
        <f>SUM(B14:D14)</f>
        <v>94452</v>
      </c>
      <c r="F14" s="54">
        <v>1</v>
      </c>
    </row>
    <row r="15" spans="1:6" x14ac:dyDescent="0.25">
      <c r="A15" s="10" t="s">
        <v>766</v>
      </c>
      <c r="B15" s="55"/>
      <c r="C15" s="55"/>
      <c r="D15" s="55"/>
      <c r="E15" s="55"/>
    </row>
    <row r="16" spans="1:6" x14ac:dyDescent="0.25">
      <c r="A16" s="10" t="s">
        <v>767</v>
      </c>
      <c r="B16" s="55"/>
      <c r="C16" s="55"/>
      <c r="D16" s="55"/>
      <c r="E16" s="55"/>
    </row>
    <row r="17" spans="1:5" x14ac:dyDescent="0.25">
      <c r="A17" s="10" t="s">
        <v>768</v>
      </c>
      <c r="B17" s="55"/>
      <c r="C17" s="55"/>
      <c r="D17" s="55"/>
      <c r="E17" s="55"/>
    </row>
    <row r="18" spans="1:5" x14ac:dyDescent="0.25">
      <c r="A18" s="10" t="s">
        <v>769</v>
      </c>
      <c r="B18" s="55"/>
      <c r="C18" s="55"/>
      <c r="D18" s="55"/>
      <c r="E18" s="55"/>
    </row>
    <row r="20" spans="1:5" x14ac:dyDescent="0.25">
      <c r="A20" s="10" t="s">
        <v>770</v>
      </c>
      <c r="B20" s="57">
        <v>42736</v>
      </c>
    </row>
    <row r="21" spans="1:5" x14ac:dyDescent="0.25">
      <c r="A21" s="10" t="s">
        <v>771</v>
      </c>
      <c r="B21" s="57">
        <f ca="1">TODAY()</f>
        <v>42739</v>
      </c>
    </row>
    <row r="22" spans="1:5" x14ac:dyDescent="0.25">
      <c r="A22" s="10" t="s">
        <v>772</v>
      </c>
      <c r="B22" s="124">
        <f ca="1">NOW()</f>
        <v>42739.708112731481</v>
      </c>
      <c r="C22" s="124"/>
    </row>
  </sheetData>
  <mergeCells count="3">
    <mergeCell ref="B22:C22"/>
    <mergeCell ref="A2:F2"/>
    <mergeCell ref="A1:F1"/>
  </mergeCells>
  <pageMargins left="0.7" right="0.7" top="0.75" bottom="0.75" header="0.3" footer="0.3"/>
  <pageSetup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A10" sqref="A10:O41"/>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1" t="s">
        <v>81</v>
      </c>
      <c r="B40" s="61" t="s">
        <v>82</v>
      </c>
      <c r="C40" s="62" t="s">
        <v>83</v>
      </c>
      <c r="D40" s="62" t="s">
        <v>84</v>
      </c>
      <c r="E40" s="62" t="s">
        <v>85</v>
      </c>
      <c r="F40" s="62">
        <v>44883</v>
      </c>
      <c r="G40" s="61" t="s">
        <v>86</v>
      </c>
      <c r="H40" s="61" t="s">
        <v>87</v>
      </c>
      <c r="I40" s="61" t="s">
        <v>27</v>
      </c>
      <c r="J40" s="61">
        <v>5</v>
      </c>
      <c r="K40" s="63" t="s">
        <v>88</v>
      </c>
      <c r="L40" s="63" t="s">
        <v>89</v>
      </c>
      <c r="M40" s="63" t="s">
        <v>90</v>
      </c>
      <c r="N40" s="63" t="s">
        <v>91</v>
      </c>
      <c r="O40" s="61" t="s">
        <v>92</v>
      </c>
    </row>
    <row r="41" spans="1:15" s="5" customFormat="1" x14ac:dyDescent="0.2">
      <c r="A41" s="61" t="s">
        <v>93</v>
      </c>
      <c r="B41" s="61" t="s">
        <v>94</v>
      </c>
      <c r="C41" s="62" t="s">
        <v>95</v>
      </c>
      <c r="D41" s="62" t="s">
        <v>96</v>
      </c>
      <c r="E41" s="62" t="s">
        <v>97</v>
      </c>
      <c r="F41" s="62">
        <v>31901</v>
      </c>
      <c r="G41" s="61" t="s">
        <v>98</v>
      </c>
      <c r="H41" s="61" t="s">
        <v>99</v>
      </c>
      <c r="I41" s="61" t="s">
        <v>40</v>
      </c>
      <c r="J41" s="61">
        <v>1</v>
      </c>
      <c r="K41" s="63" t="s">
        <v>100</v>
      </c>
      <c r="L41" s="63" t="s">
        <v>101</v>
      </c>
      <c r="M41" s="63" t="s">
        <v>102</v>
      </c>
      <c r="N41" s="63" t="s">
        <v>103</v>
      </c>
      <c r="O41" s="61" t="s">
        <v>104</v>
      </c>
    </row>
  </sheetData>
  <pageMargins left="0.75" right="0.75" top="1" bottom="1" header="0.5" footer="0.5"/>
  <pageSetup orientation="portrait" horizontalDpi="4294967292" verticalDpi="4294967292"/>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5" sqref="D5"/>
    </sheetView>
  </sheetViews>
  <sheetFormatPr defaultRowHeight="15" x14ac:dyDescent="0.25"/>
  <cols>
    <col min="1" max="1" width="18.375" style="10" customWidth="1"/>
    <col min="2" max="2" width="15.12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8" t="s">
        <v>867</v>
      </c>
      <c r="E2" s="66" t="s">
        <v>869</v>
      </c>
      <c r="F2" s="71">
        <v>0.02</v>
      </c>
    </row>
    <row r="4" spans="1:7" ht="18.75" x14ac:dyDescent="0.3">
      <c r="A4" s="67" t="s">
        <v>737</v>
      </c>
      <c r="B4" s="67" t="s">
        <v>852</v>
      </c>
      <c r="C4" s="67" t="s">
        <v>9</v>
      </c>
      <c r="D4" s="67" t="s">
        <v>853</v>
      </c>
      <c r="E4" s="67" t="s">
        <v>554</v>
      </c>
      <c r="F4" s="67" t="s">
        <v>868</v>
      </c>
      <c r="G4" s="64"/>
    </row>
    <row r="5" spans="1:7" ht="18.75" x14ac:dyDescent="0.3">
      <c r="A5" s="68" t="s">
        <v>748</v>
      </c>
      <c r="B5" s="68" t="s">
        <v>854</v>
      </c>
      <c r="C5" s="68" t="s">
        <v>855</v>
      </c>
      <c r="D5" s="77"/>
      <c r="E5" s="69">
        <v>17.88</v>
      </c>
      <c r="F5" s="70">
        <f>D5*E5</f>
        <v>0</v>
      </c>
    </row>
    <row r="6" spans="1:7" ht="18.75" x14ac:dyDescent="0.3">
      <c r="A6" s="68" t="s">
        <v>739</v>
      </c>
      <c r="B6" s="68" t="s">
        <v>854</v>
      </c>
      <c r="C6" s="68" t="s">
        <v>261</v>
      </c>
      <c r="D6" s="77"/>
      <c r="E6" s="69">
        <v>13.09</v>
      </c>
      <c r="F6" s="70">
        <f t="shared" ref="F6:F36" si="0">D6*E6</f>
        <v>0</v>
      </c>
    </row>
    <row r="7" spans="1:7" ht="18.75" x14ac:dyDescent="0.3">
      <c r="A7" s="68" t="s">
        <v>743</v>
      </c>
      <c r="B7" s="68" t="s">
        <v>854</v>
      </c>
      <c r="C7" s="68" t="s">
        <v>261</v>
      </c>
      <c r="D7" s="77"/>
      <c r="E7" s="69">
        <v>45.09</v>
      </c>
      <c r="F7" s="70">
        <f t="shared" si="0"/>
        <v>0</v>
      </c>
    </row>
    <row r="8" spans="1:7" ht="18.75" x14ac:dyDescent="0.3">
      <c r="A8" s="68" t="s">
        <v>797</v>
      </c>
      <c r="B8" s="68" t="s">
        <v>854</v>
      </c>
      <c r="C8" s="68" t="s">
        <v>121</v>
      </c>
      <c r="D8" s="77"/>
      <c r="E8" s="69">
        <v>15.99</v>
      </c>
      <c r="F8" s="70">
        <f t="shared" si="0"/>
        <v>0</v>
      </c>
    </row>
    <row r="9" spans="1:7" ht="18.75" x14ac:dyDescent="0.3">
      <c r="A9" s="68" t="s">
        <v>747</v>
      </c>
      <c r="B9" s="68" t="s">
        <v>856</v>
      </c>
      <c r="C9" s="68" t="s">
        <v>855</v>
      </c>
      <c r="D9" s="77"/>
      <c r="E9" s="69">
        <v>39.97</v>
      </c>
      <c r="F9" s="70">
        <f t="shared" si="0"/>
        <v>0</v>
      </c>
    </row>
    <row r="10" spans="1:7" ht="18.75" x14ac:dyDescent="0.3">
      <c r="A10" s="68" t="s">
        <v>753</v>
      </c>
      <c r="B10" s="68" t="s">
        <v>856</v>
      </c>
      <c r="C10" s="68" t="s">
        <v>180</v>
      </c>
      <c r="D10" s="77"/>
      <c r="E10" s="69">
        <v>24.05</v>
      </c>
      <c r="F10" s="70">
        <f t="shared" si="0"/>
        <v>0</v>
      </c>
    </row>
    <row r="11" spans="1:7" ht="18.75" x14ac:dyDescent="0.3">
      <c r="A11" s="68" t="s">
        <v>750</v>
      </c>
      <c r="B11" s="68" t="s">
        <v>856</v>
      </c>
      <c r="C11" s="68" t="s">
        <v>121</v>
      </c>
      <c r="D11" s="77"/>
      <c r="E11" s="69">
        <v>35.92</v>
      </c>
      <c r="F11" s="70">
        <f t="shared" si="0"/>
        <v>0</v>
      </c>
    </row>
    <row r="12" spans="1:7" ht="18.75" x14ac:dyDescent="0.3">
      <c r="A12" s="68" t="s">
        <v>742</v>
      </c>
      <c r="B12" s="68" t="s">
        <v>856</v>
      </c>
      <c r="C12" s="68" t="s">
        <v>755</v>
      </c>
      <c r="D12" s="77"/>
      <c r="E12" s="69">
        <v>24.14</v>
      </c>
      <c r="F12" s="70">
        <f t="shared" si="0"/>
        <v>0</v>
      </c>
    </row>
    <row r="13" spans="1:7" ht="18.75" x14ac:dyDescent="0.3">
      <c r="A13" s="68" t="s">
        <v>741</v>
      </c>
      <c r="B13" s="68" t="s">
        <v>857</v>
      </c>
      <c r="C13" s="68" t="s">
        <v>37</v>
      </c>
      <c r="D13" s="77"/>
      <c r="E13" s="69">
        <v>16.53</v>
      </c>
      <c r="F13" s="70">
        <f t="shared" si="0"/>
        <v>0</v>
      </c>
    </row>
    <row r="14" spans="1:7" ht="18.75" x14ac:dyDescent="0.3">
      <c r="A14" s="68" t="s">
        <v>793</v>
      </c>
      <c r="B14" s="68" t="s">
        <v>857</v>
      </c>
      <c r="C14" s="68" t="s">
        <v>855</v>
      </c>
      <c r="D14" s="77"/>
      <c r="E14" s="69">
        <v>29.76</v>
      </c>
      <c r="F14" s="70">
        <f t="shared" si="0"/>
        <v>0</v>
      </c>
    </row>
    <row r="15" spans="1:7" ht="18.75" x14ac:dyDescent="0.3">
      <c r="A15" s="68" t="s">
        <v>795</v>
      </c>
      <c r="B15" s="68" t="s">
        <v>857</v>
      </c>
      <c r="C15" s="68" t="s">
        <v>855</v>
      </c>
      <c r="D15" s="77"/>
      <c r="E15" s="69">
        <v>12.06</v>
      </c>
      <c r="F15" s="70">
        <f t="shared" si="0"/>
        <v>0</v>
      </c>
    </row>
    <row r="16" spans="1:7" ht="18.75" x14ac:dyDescent="0.3">
      <c r="A16" s="68" t="s">
        <v>802</v>
      </c>
      <c r="B16" s="68" t="s">
        <v>857</v>
      </c>
      <c r="C16" s="68" t="s">
        <v>855</v>
      </c>
      <c r="D16" s="77"/>
      <c r="E16" s="69">
        <v>28.73</v>
      </c>
      <c r="F16" s="70">
        <f t="shared" si="0"/>
        <v>0</v>
      </c>
    </row>
    <row r="17" spans="1:6" ht="18.75" x14ac:dyDescent="0.3">
      <c r="A17" s="68" t="s">
        <v>754</v>
      </c>
      <c r="B17" s="68" t="s">
        <v>858</v>
      </c>
      <c r="C17" s="68" t="s">
        <v>855</v>
      </c>
      <c r="D17" s="77"/>
      <c r="E17" s="69">
        <v>19.68</v>
      </c>
      <c r="F17" s="70">
        <f t="shared" si="0"/>
        <v>0</v>
      </c>
    </row>
    <row r="18" spans="1:6" ht="18.75" x14ac:dyDescent="0.3">
      <c r="A18" s="68" t="s">
        <v>744</v>
      </c>
      <c r="B18" s="68" t="s">
        <v>858</v>
      </c>
      <c r="C18" s="68" t="s">
        <v>755</v>
      </c>
      <c r="D18" s="77"/>
      <c r="E18" s="69">
        <v>32.14</v>
      </c>
      <c r="F18" s="70">
        <f t="shared" si="0"/>
        <v>0</v>
      </c>
    </row>
    <row r="19" spans="1:6" ht="18.75" x14ac:dyDescent="0.3">
      <c r="A19" s="68" t="s">
        <v>752</v>
      </c>
      <c r="B19" s="68" t="s">
        <v>858</v>
      </c>
      <c r="C19" s="68" t="s">
        <v>121</v>
      </c>
      <c r="D19" s="77"/>
      <c r="E19" s="69">
        <v>33.04</v>
      </c>
      <c r="F19" s="70">
        <f t="shared" si="0"/>
        <v>0</v>
      </c>
    </row>
    <row r="20" spans="1:6" ht="18.75" x14ac:dyDescent="0.3">
      <c r="A20" s="68" t="s">
        <v>740</v>
      </c>
      <c r="B20" s="68" t="s">
        <v>859</v>
      </c>
      <c r="C20" s="68" t="s">
        <v>261</v>
      </c>
      <c r="D20" s="77"/>
      <c r="E20" s="69">
        <v>23</v>
      </c>
      <c r="F20" s="70">
        <f t="shared" si="0"/>
        <v>0</v>
      </c>
    </row>
    <row r="21" spans="1:6" ht="18.75" x14ac:dyDescent="0.3">
      <c r="A21" s="68" t="s">
        <v>808</v>
      </c>
      <c r="B21" s="68" t="s">
        <v>859</v>
      </c>
      <c r="C21" s="68" t="s">
        <v>180</v>
      </c>
      <c r="D21" s="77"/>
      <c r="E21" s="69">
        <v>20.84</v>
      </c>
      <c r="F21" s="70">
        <f t="shared" si="0"/>
        <v>0</v>
      </c>
    </row>
    <row r="22" spans="1:6" ht="18.75" x14ac:dyDescent="0.3">
      <c r="A22" s="68" t="s">
        <v>780</v>
      </c>
      <c r="B22" s="68" t="s">
        <v>859</v>
      </c>
      <c r="C22" s="68" t="s">
        <v>121</v>
      </c>
      <c r="D22" s="77"/>
      <c r="E22" s="69">
        <v>24.54</v>
      </c>
      <c r="F22" s="70">
        <f t="shared" si="0"/>
        <v>0</v>
      </c>
    </row>
    <row r="23" spans="1:6" ht="18.75" x14ac:dyDescent="0.3">
      <c r="A23" s="68" t="s">
        <v>789</v>
      </c>
      <c r="B23" s="68" t="s">
        <v>859</v>
      </c>
      <c r="C23" s="68" t="s">
        <v>755</v>
      </c>
      <c r="D23" s="77"/>
      <c r="E23" s="69">
        <v>38.799999999999997</v>
      </c>
      <c r="F23" s="70">
        <f t="shared" si="0"/>
        <v>0</v>
      </c>
    </row>
    <row r="24" spans="1:6" ht="18.75" x14ac:dyDescent="0.3">
      <c r="A24" s="68" t="s">
        <v>785</v>
      </c>
      <c r="B24" s="68" t="s">
        <v>860</v>
      </c>
      <c r="C24" s="68" t="s">
        <v>37</v>
      </c>
      <c r="D24" s="77"/>
      <c r="E24" s="69">
        <v>11.51</v>
      </c>
      <c r="F24" s="70">
        <f t="shared" si="0"/>
        <v>0</v>
      </c>
    </row>
    <row r="25" spans="1:6" ht="18.75" x14ac:dyDescent="0.3">
      <c r="A25" s="68" t="s">
        <v>819</v>
      </c>
      <c r="B25" s="68" t="s">
        <v>860</v>
      </c>
      <c r="C25" s="68" t="s">
        <v>755</v>
      </c>
      <c r="D25" s="77"/>
      <c r="E25" s="69">
        <v>34.83</v>
      </c>
      <c r="F25" s="70">
        <f t="shared" si="0"/>
        <v>0</v>
      </c>
    </row>
    <row r="26" spans="1:6" ht="18.75" x14ac:dyDescent="0.3">
      <c r="A26" s="68" t="s">
        <v>861</v>
      </c>
      <c r="B26" s="68" t="s">
        <v>860</v>
      </c>
      <c r="C26" s="68" t="s">
        <v>180</v>
      </c>
      <c r="D26" s="77"/>
      <c r="E26" s="69">
        <v>44.62</v>
      </c>
      <c r="F26" s="70">
        <f t="shared" si="0"/>
        <v>0</v>
      </c>
    </row>
    <row r="27" spans="1:6" ht="18.75" x14ac:dyDescent="0.3">
      <c r="A27" s="68" t="s">
        <v>804</v>
      </c>
      <c r="B27" s="68" t="s">
        <v>860</v>
      </c>
      <c r="C27" s="68" t="s">
        <v>261</v>
      </c>
      <c r="D27" s="77"/>
      <c r="E27" s="69">
        <v>30.3</v>
      </c>
      <c r="F27" s="70">
        <f t="shared" si="0"/>
        <v>0</v>
      </c>
    </row>
    <row r="28" spans="1:6" ht="18.75" x14ac:dyDescent="0.3">
      <c r="A28" s="68" t="s">
        <v>814</v>
      </c>
      <c r="B28" s="68" t="s">
        <v>860</v>
      </c>
      <c r="C28" s="68" t="s">
        <v>180</v>
      </c>
      <c r="D28" s="77"/>
      <c r="E28" s="69">
        <v>20.14</v>
      </c>
      <c r="F28" s="70">
        <f t="shared" si="0"/>
        <v>0</v>
      </c>
    </row>
    <row r="29" spans="1:6" ht="18.75" x14ac:dyDescent="0.3">
      <c r="A29" s="68" t="s">
        <v>745</v>
      </c>
      <c r="B29" s="68" t="s">
        <v>738</v>
      </c>
      <c r="C29" s="68" t="s">
        <v>37</v>
      </c>
      <c r="D29" s="77"/>
      <c r="E29" s="69">
        <v>23.74</v>
      </c>
      <c r="F29" s="70">
        <f t="shared" si="0"/>
        <v>0</v>
      </c>
    </row>
    <row r="30" spans="1:6" ht="18.75" x14ac:dyDescent="0.3">
      <c r="A30" s="68" t="s">
        <v>746</v>
      </c>
      <c r="B30" s="68" t="s">
        <v>738</v>
      </c>
      <c r="C30" s="68" t="s">
        <v>755</v>
      </c>
      <c r="D30" s="77"/>
      <c r="E30" s="69">
        <v>47.9</v>
      </c>
      <c r="F30" s="70">
        <f t="shared" si="0"/>
        <v>0</v>
      </c>
    </row>
    <row r="31" spans="1:6" ht="18.75" x14ac:dyDescent="0.3">
      <c r="A31" s="68" t="s">
        <v>751</v>
      </c>
      <c r="B31" s="68" t="s">
        <v>738</v>
      </c>
      <c r="C31" s="68" t="s">
        <v>261</v>
      </c>
      <c r="D31" s="77"/>
      <c r="E31" s="69">
        <v>14.37</v>
      </c>
      <c r="F31" s="70">
        <f t="shared" si="0"/>
        <v>0</v>
      </c>
    </row>
    <row r="32" spans="1:6" ht="18.75" x14ac:dyDescent="0.3">
      <c r="A32" s="68" t="s">
        <v>749</v>
      </c>
      <c r="B32" s="68" t="s">
        <v>738</v>
      </c>
      <c r="C32" s="68" t="s">
        <v>755</v>
      </c>
      <c r="D32" s="77"/>
      <c r="E32" s="69">
        <v>44.98</v>
      </c>
      <c r="F32" s="70">
        <f t="shared" si="0"/>
        <v>0</v>
      </c>
    </row>
    <row r="33" spans="1:6" ht="18.75" x14ac:dyDescent="0.3">
      <c r="A33" s="68" t="s">
        <v>787</v>
      </c>
      <c r="B33" s="68" t="s">
        <v>738</v>
      </c>
      <c r="C33" s="68" t="s">
        <v>37</v>
      </c>
      <c r="D33" s="77"/>
      <c r="E33" s="69">
        <v>23.74</v>
      </c>
      <c r="F33" s="70">
        <f t="shared" si="0"/>
        <v>0</v>
      </c>
    </row>
    <row r="34" spans="1:6" ht="18.75" x14ac:dyDescent="0.3">
      <c r="A34" s="68" t="s">
        <v>800</v>
      </c>
      <c r="B34" s="68" t="s">
        <v>738</v>
      </c>
      <c r="C34" s="68" t="s">
        <v>180</v>
      </c>
      <c r="D34" s="77"/>
      <c r="E34" s="69">
        <v>41.66</v>
      </c>
      <c r="F34" s="70">
        <f t="shared" si="0"/>
        <v>0</v>
      </c>
    </row>
    <row r="35" spans="1:6" ht="18.75" x14ac:dyDescent="0.3">
      <c r="A35" s="68" t="s">
        <v>810</v>
      </c>
      <c r="B35" s="68" t="s">
        <v>738</v>
      </c>
      <c r="C35" s="68" t="s">
        <v>855</v>
      </c>
      <c r="D35" s="77"/>
      <c r="E35" s="69">
        <v>48.63</v>
      </c>
      <c r="F35" s="70">
        <f t="shared" si="0"/>
        <v>0</v>
      </c>
    </row>
    <row r="36" spans="1:6" ht="18.75" x14ac:dyDescent="0.3">
      <c r="A36" s="68" t="s">
        <v>812</v>
      </c>
      <c r="B36" s="68" t="s">
        <v>738</v>
      </c>
      <c r="C36" s="68" t="s">
        <v>855</v>
      </c>
      <c r="D36" s="77"/>
      <c r="E36" s="69">
        <v>45.11</v>
      </c>
      <c r="F36" s="70">
        <f t="shared" si="0"/>
        <v>0</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10" sqref="A10:B35"/>
    </sheetView>
  </sheetViews>
  <sheetFormatPr defaultColWidth="11" defaultRowHeight="11.25" x14ac:dyDescent="0.15"/>
  <cols>
    <col min="1" max="1" width="16.375" customWidth="1"/>
    <col min="2" max="2" width="22.125" customWidth="1"/>
    <col min="3" max="4" width="30.125" customWidth="1"/>
    <col min="5" max="5" width="22.625" customWidth="1"/>
    <col min="6" max="6" width="13.375" customWidth="1"/>
    <col min="7" max="7" width="20.875" customWidth="1"/>
    <col min="8" max="8" width="13.375" customWidth="1"/>
    <col min="9" max="9" width="35.125" customWidth="1"/>
    <col min="10" max="11" width="24" customWidth="1"/>
    <col min="12" max="12" width="30.625" customWidth="1"/>
  </cols>
  <sheetData>
    <row r="1" spans="1:12" ht="18" x14ac:dyDescent="0.25">
      <c r="B1" s="2" t="s">
        <v>544</v>
      </c>
      <c r="C1" s="2"/>
    </row>
    <row r="2" spans="1:12" ht="18" x14ac:dyDescent="0.25">
      <c r="B2" s="2" t="s">
        <v>862</v>
      </c>
      <c r="C2" s="2"/>
    </row>
    <row r="5" spans="1:12" ht="14.25" x14ac:dyDescent="0.15">
      <c r="B5" s="40" t="s">
        <v>2</v>
      </c>
    </row>
    <row r="6" spans="1:12" ht="14.25" x14ac:dyDescent="0.15">
      <c r="B6" s="40" t="s">
        <v>3</v>
      </c>
    </row>
    <row r="7" spans="1:12" ht="14.25" x14ac:dyDescent="0.15">
      <c r="B7" s="40" t="s">
        <v>545</v>
      </c>
    </row>
    <row r="10" spans="1:12" s="43" customFormat="1" ht="15" x14ac:dyDescent="0.2">
      <c r="A10" s="41" t="s">
        <v>546</v>
      </c>
      <c r="B10" s="41" t="s">
        <v>547</v>
      </c>
      <c r="C10" s="41" t="s">
        <v>7</v>
      </c>
      <c r="D10" s="41" t="s">
        <v>8</v>
      </c>
      <c r="E10" s="41" t="s">
        <v>9</v>
      </c>
      <c r="F10" s="41" t="s">
        <v>548</v>
      </c>
      <c r="G10" s="41" t="s">
        <v>549</v>
      </c>
      <c r="H10" s="41" t="s">
        <v>550</v>
      </c>
      <c r="I10" s="41" t="s">
        <v>551</v>
      </c>
      <c r="J10" s="42" t="s">
        <v>552</v>
      </c>
      <c r="K10" s="42" t="s">
        <v>553</v>
      </c>
      <c r="L10" s="42" t="s">
        <v>554</v>
      </c>
    </row>
    <row r="11" spans="1:12" s="43" customFormat="1" ht="12" x14ac:dyDescent="0.2">
      <c r="A11" s="6" t="s">
        <v>137</v>
      </c>
      <c r="B11" s="6" t="s">
        <v>555</v>
      </c>
      <c r="C11" s="44" t="s">
        <v>556</v>
      </c>
      <c r="D11" s="44" t="s">
        <v>557</v>
      </c>
      <c r="E11" s="44" t="s">
        <v>121</v>
      </c>
      <c r="F11" s="45">
        <v>18801</v>
      </c>
      <c r="G11" s="6" t="s">
        <v>558</v>
      </c>
      <c r="H11" s="6" t="s">
        <v>559</v>
      </c>
      <c r="I11" s="7" t="s">
        <v>560</v>
      </c>
      <c r="J11" s="46">
        <v>37781</v>
      </c>
      <c r="K11" s="46"/>
      <c r="L11" s="6">
        <v>11</v>
      </c>
    </row>
    <row r="12" spans="1:12" s="43" customFormat="1" ht="12" x14ac:dyDescent="0.2">
      <c r="A12" s="6" t="s">
        <v>561</v>
      </c>
      <c r="B12" s="6" t="s">
        <v>562</v>
      </c>
      <c r="C12" s="44" t="s">
        <v>563</v>
      </c>
      <c r="D12" s="44" t="s">
        <v>564</v>
      </c>
      <c r="E12" s="44" t="s">
        <v>565</v>
      </c>
      <c r="F12" s="45">
        <v>81155</v>
      </c>
      <c r="G12" s="6" t="s">
        <v>566</v>
      </c>
      <c r="H12" s="6" t="s">
        <v>567</v>
      </c>
      <c r="I12" s="6" t="s">
        <v>568</v>
      </c>
      <c r="J12" s="46">
        <v>38609</v>
      </c>
      <c r="K12" s="46"/>
      <c r="L12" s="6">
        <v>31</v>
      </c>
    </row>
    <row r="13" spans="1:12" s="43" customFormat="1" ht="12" x14ac:dyDescent="0.2">
      <c r="A13" s="6" t="s">
        <v>569</v>
      </c>
      <c r="B13" s="6" t="s">
        <v>570</v>
      </c>
      <c r="C13" s="44" t="s">
        <v>571</v>
      </c>
      <c r="D13" s="44" t="s">
        <v>572</v>
      </c>
      <c r="E13" s="44" t="s">
        <v>85</v>
      </c>
      <c r="F13" s="45">
        <v>45335</v>
      </c>
      <c r="G13" s="6" t="s">
        <v>573</v>
      </c>
      <c r="H13" s="6" t="s">
        <v>574</v>
      </c>
      <c r="I13" s="6" t="s">
        <v>575</v>
      </c>
      <c r="J13" s="46">
        <v>35308</v>
      </c>
      <c r="K13" s="46">
        <v>37401</v>
      </c>
      <c r="L13" s="6">
        <v>19</v>
      </c>
    </row>
    <row r="14" spans="1:12" s="43" customFormat="1" ht="12" x14ac:dyDescent="0.2">
      <c r="A14" s="6" t="s">
        <v>576</v>
      </c>
      <c r="B14" s="6" t="s">
        <v>577</v>
      </c>
      <c r="C14" s="44" t="s">
        <v>578</v>
      </c>
      <c r="D14" s="44" t="s">
        <v>579</v>
      </c>
      <c r="E14" s="44" t="s">
        <v>24</v>
      </c>
      <c r="F14" s="45">
        <v>50227</v>
      </c>
      <c r="G14" s="6" t="s">
        <v>580</v>
      </c>
      <c r="H14" s="6" t="s">
        <v>581</v>
      </c>
      <c r="I14" s="6" t="s">
        <v>582</v>
      </c>
      <c r="J14" s="46">
        <v>37624</v>
      </c>
      <c r="K14" s="46"/>
      <c r="L14" s="6">
        <v>27</v>
      </c>
    </row>
    <row r="15" spans="1:12" s="43" customFormat="1" ht="12" x14ac:dyDescent="0.2">
      <c r="A15" s="6" t="s">
        <v>583</v>
      </c>
      <c r="B15" s="6" t="s">
        <v>584</v>
      </c>
      <c r="C15" s="44" t="s">
        <v>585</v>
      </c>
      <c r="D15" s="44" t="s">
        <v>586</v>
      </c>
      <c r="E15" s="44" t="s">
        <v>226</v>
      </c>
      <c r="F15" s="45">
        <v>60406</v>
      </c>
      <c r="G15" s="6" t="s">
        <v>587</v>
      </c>
      <c r="H15" s="6" t="s">
        <v>588</v>
      </c>
      <c r="I15" s="6" t="s">
        <v>589</v>
      </c>
      <c r="J15" s="46">
        <v>38404</v>
      </c>
      <c r="K15" s="46"/>
      <c r="L15" s="6">
        <v>18</v>
      </c>
    </row>
    <row r="16" spans="1:12" s="43" customFormat="1" ht="12" x14ac:dyDescent="0.2">
      <c r="A16" s="6" t="s">
        <v>590</v>
      </c>
      <c r="B16" s="6" t="s">
        <v>591</v>
      </c>
      <c r="C16" s="44" t="s">
        <v>592</v>
      </c>
      <c r="D16" s="44" t="s">
        <v>593</v>
      </c>
      <c r="E16" s="44" t="s">
        <v>342</v>
      </c>
      <c r="F16" s="45">
        <v>98249</v>
      </c>
      <c r="G16" s="6" t="s">
        <v>594</v>
      </c>
      <c r="H16" s="6" t="s">
        <v>595</v>
      </c>
      <c r="I16" s="6" t="s">
        <v>596</v>
      </c>
      <c r="J16" s="46">
        <v>37168</v>
      </c>
      <c r="K16" s="46">
        <v>37395</v>
      </c>
      <c r="L16" s="6">
        <v>30</v>
      </c>
    </row>
    <row r="17" spans="1:12" s="43" customFormat="1" ht="12" x14ac:dyDescent="0.2">
      <c r="A17" s="6" t="s">
        <v>597</v>
      </c>
      <c r="B17" s="6" t="s">
        <v>598</v>
      </c>
      <c r="C17" s="44" t="s">
        <v>599</v>
      </c>
      <c r="D17" s="44" t="s">
        <v>600</v>
      </c>
      <c r="E17" s="44" t="s">
        <v>109</v>
      </c>
      <c r="F17" s="45">
        <v>72946</v>
      </c>
      <c r="G17" s="6" t="s">
        <v>601</v>
      </c>
      <c r="H17" s="6" t="s">
        <v>602</v>
      </c>
      <c r="I17" s="6" t="s">
        <v>603</v>
      </c>
      <c r="J17" s="46">
        <v>36147</v>
      </c>
      <c r="K17" s="46">
        <v>37426</v>
      </c>
      <c r="L17" s="6">
        <v>8</v>
      </c>
    </row>
    <row r="18" spans="1:12" s="43" customFormat="1" ht="12" x14ac:dyDescent="0.2">
      <c r="A18" s="6" t="s">
        <v>604</v>
      </c>
      <c r="B18" s="6" t="s">
        <v>605</v>
      </c>
      <c r="C18" s="44" t="s">
        <v>606</v>
      </c>
      <c r="D18" s="44" t="s">
        <v>607</v>
      </c>
      <c r="E18" s="44" t="s">
        <v>145</v>
      </c>
      <c r="F18" s="45">
        <v>33709</v>
      </c>
      <c r="G18" s="6" t="s">
        <v>608</v>
      </c>
      <c r="H18" s="6" t="s">
        <v>609</v>
      </c>
      <c r="I18" s="6" t="s">
        <v>610</v>
      </c>
      <c r="J18" s="46">
        <v>36826</v>
      </c>
      <c r="K18" s="46"/>
      <c r="L18" s="6">
        <v>21</v>
      </c>
    </row>
    <row r="19" spans="1:12" s="43" customFormat="1" ht="12" x14ac:dyDescent="0.2">
      <c r="A19" s="6" t="s">
        <v>611</v>
      </c>
      <c r="B19" s="6" t="s">
        <v>612</v>
      </c>
      <c r="C19" s="44" t="s">
        <v>613</v>
      </c>
      <c r="D19" s="44" t="s">
        <v>614</v>
      </c>
      <c r="E19" s="44" t="s">
        <v>50</v>
      </c>
      <c r="F19" s="45">
        <v>49452</v>
      </c>
      <c r="G19" s="6" t="s">
        <v>615</v>
      </c>
      <c r="H19" s="6" t="s">
        <v>616</v>
      </c>
      <c r="I19" s="6" t="s">
        <v>617</v>
      </c>
      <c r="J19" s="46">
        <v>38336</v>
      </c>
      <c r="K19" s="46"/>
      <c r="L19" s="6">
        <v>26</v>
      </c>
    </row>
    <row r="20" spans="1:12" s="43" customFormat="1" ht="12" x14ac:dyDescent="0.2">
      <c r="A20" s="6" t="s">
        <v>618</v>
      </c>
      <c r="B20" s="6" t="s">
        <v>619</v>
      </c>
      <c r="C20" s="44" t="s">
        <v>620</v>
      </c>
      <c r="D20" s="44" t="s">
        <v>621</v>
      </c>
      <c r="E20" s="44" t="s">
        <v>622</v>
      </c>
      <c r="F20" s="45">
        <v>53092</v>
      </c>
      <c r="G20" s="6" t="s">
        <v>623</v>
      </c>
      <c r="H20" s="6" t="s">
        <v>624</v>
      </c>
      <c r="I20" s="6" t="s">
        <v>625</v>
      </c>
      <c r="J20" s="46">
        <v>36788</v>
      </c>
      <c r="K20" s="46">
        <v>38237</v>
      </c>
      <c r="L20" s="6">
        <v>27</v>
      </c>
    </row>
    <row r="21" spans="1:12" s="43" customFormat="1" ht="12" x14ac:dyDescent="0.2">
      <c r="A21" s="6" t="s">
        <v>626</v>
      </c>
      <c r="B21" s="6" t="s">
        <v>627</v>
      </c>
      <c r="C21" s="44" t="s">
        <v>628</v>
      </c>
      <c r="D21" s="44" t="s">
        <v>629</v>
      </c>
      <c r="E21" s="44" t="s">
        <v>37</v>
      </c>
      <c r="F21" s="45">
        <v>6777</v>
      </c>
      <c r="G21" s="6" t="s">
        <v>630</v>
      </c>
      <c r="H21" s="6" t="s">
        <v>631</v>
      </c>
      <c r="I21" s="6" t="s">
        <v>632</v>
      </c>
      <c r="J21" s="46">
        <v>33637</v>
      </c>
      <c r="K21" s="46">
        <v>36228</v>
      </c>
      <c r="L21" s="6">
        <v>32</v>
      </c>
    </row>
    <row r="22" spans="1:12" s="43" customFormat="1" ht="12" x14ac:dyDescent="0.2">
      <c r="A22" s="6" t="s">
        <v>633</v>
      </c>
      <c r="B22" s="6" t="s">
        <v>634</v>
      </c>
      <c r="C22" s="44" t="s">
        <v>635</v>
      </c>
      <c r="D22" s="44" t="s">
        <v>636</v>
      </c>
      <c r="E22" s="44" t="s">
        <v>637</v>
      </c>
      <c r="F22" s="45">
        <v>70507</v>
      </c>
      <c r="G22" s="6" t="s">
        <v>638</v>
      </c>
      <c r="H22" s="6" t="s">
        <v>639</v>
      </c>
      <c r="I22" s="6" t="s">
        <v>640</v>
      </c>
      <c r="J22" s="46">
        <v>34620</v>
      </c>
      <c r="K22" s="46">
        <v>35085</v>
      </c>
      <c r="L22" s="6">
        <v>8</v>
      </c>
    </row>
    <row r="23" spans="1:12" s="43" customFormat="1" ht="12" x14ac:dyDescent="0.2">
      <c r="A23" s="6" t="s">
        <v>641</v>
      </c>
      <c r="B23" s="6" t="s">
        <v>642</v>
      </c>
      <c r="C23" s="44" t="s">
        <v>643</v>
      </c>
      <c r="D23" s="44" t="s">
        <v>644</v>
      </c>
      <c r="E23" s="44" t="s">
        <v>645</v>
      </c>
      <c r="F23" s="45">
        <v>3857</v>
      </c>
      <c r="G23" s="6" t="s">
        <v>646</v>
      </c>
      <c r="H23" s="6" t="s">
        <v>647</v>
      </c>
      <c r="I23" s="6" t="s">
        <v>648</v>
      </c>
      <c r="J23" s="46">
        <v>34225</v>
      </c>
      <c r="K23" s="46">
        <v>37911</v>
      </c>
      <c r="L23" s="6">
        <v>25</v>
      </c>
    </row>
    <row r="24" spans="1:12" s="43" customFormat="1" ht="12" x14ac:dyDescent="0.2">
      <c r="A24" s="6" t="s">
        <v>649</v>
      </c>
      <c r="B24" s="6" t="s">
        <v>650</v>
      </c>
      <c r="C24" s="44" t="s">
        <v>651</v>
      </c>
      <c r="D24" s="44" t="s">
        <v>652</v>
      </c>
      <c r="E24" s="44" t="s">
        <v>226</v>
      </c>
      <c r="F24" s="45">
        <v>62555</v>
      </c>
      <c r="G24" s="6" t="s">
        <v>653</v>
      </c>
      <c r="H24" s="6" t="s">
        <v>654</v>
      </c>
      <c r="I24" s="6" t="s">
        <v>655</v>
      </c>
      <c r="J24" s="46">
        <v>37967</v>
      </c>
      <c r="K24" s="46"/>
      <c r="L24" s="6">
        <v>14</v>
      </c>
    </row>
    <row r="25" spans="1:12" s="43" customFormat="1" ht="12" x14ac:dyDescent="0.2">
      <c r="A25" s="6" t="s">
        <v>656</v>
      </c>
      <c r="B25" s="6" t="s">
        <v>657</v>
      </c>
      <c r="C25" s="44" t="s">
        <v>658</v>
      </c>
      <c r="D25" s="44" t="s">
        <v>659</v>
      </c>
      <c r="E25" s="44" t="s">
        <v>660</v>
      </c>
      <c r="F25" s="45">
        <v>68882</v>
      </c>
      <c r="G25" s="6" t="s">
        <v>661</v>
      </c>
      <c r="H25" s="6" t="s">
        <v>662</v>
      </c>
      <c r="I25" s="6" t="s">
        <v>663</v>
      </c>
      <c r="J25" s="46">
        <v>35322</v>
      </c>
      <c r="K25" s="46"/>
      <c r="L25" s="6">
        <v>34</v>
      </c>
    </row>
    <row r="26" spans="1:12" s="43" customFormat="1" ht="12" x14ac:dyDescent="0.2">
      <c r="A26" s="6" t="s">
        <v>664</v>
      </c>
      <c r="B26" s="6" t="s">
        <v>665</v>
      </c>
      <c r="C26" s="44" t="s">
        <v>666</v>
      </c>
      <c r="D26" s="44" t="s">
        <v>667</v>
      </c>
      <c r="E26" s="44" t="s">
        <v>157</v>
      </c>
      <c r="F26" s="45">
        <v>65733</v>
      </c>
      <c r="G26" s="6" t="s">
        <v>668</v>
      </c>
      <c r="H26" s="6" t="s">
        <v>669</v>
      </c>
      <c r="I26" s="6" t="s">
        <v>670</v>
      </c>
      <c r="J26" s="46">
        <v>38807</v>
      </c>
      <c r="K26" s="46"/>
      <c r="L26" s="6">
        <v>9</v>
      </c>
    </row>
    <row r="27" spans="1:12" s="43" customFormat="1" ht="12" x14ac:dyDescent="0.2">
      <c r="A27" s="6" t="s">
        <v>671</v>
      </c>
      <c r="B27" s="6" t="s">
        <v>672</v>
      </c>
      <c r="C27" s="44" t="s">
        <v>673</v>
      </c>
      <c r="D27" s="44" t="s">
        <v>674</v>
      </c>
      <c r="E27" s="44" t="s">
        <v>85</v>
      </c>
      <c r="F27" s="45">
        <v>43449</v>
      </c>
      <c r="G27" s="6" t="s">
        <v>675</v>
      </c>
      <c r="H27" s="6" t="s">
        <v>676</v>
      </c>
      <c r="I27" s="6" t="s">
        <v>677</v>
      </c>
      <c r="J27" s="46">
        <v>34110</v>
      </c>
      <c r="K27" s="46">
        <v>38520</v>
      </c>
      <c r="L27" s="6">
        <v>15</v>
      </c>
    </row>
    <row r="28" spans="1:12" s="43" customFormat="1" ht="12" x14ac:dyDescent="0.2">
      <c r="A28" s="6" t="s">
        <v>678</v>
      </c>
      <c r="B28" s="6" t="s">
        <v>679</v>
      </c>
      <c r="C28" s="44" t="s">
        <v>680</v>
      </c>
      <c r="D28" s="44" t="s">
        <v>681</v>
      </c>
      <c r="E28" s="44" t="s">
        <v>24</v>
      </c>
      <c r="F28" s="45">
        <v>52079</v>
      </c>
      <c r="G28" s="6" t="s">
        <v>682</v>
      </c>
      <c r="H28" s="6" t="s">
        <v>683</v>
      </c>
      <c r="I28" s="6" t="s">
        <v>684</v>
      </c>
      <c r="J28" s="46">
        <v>36934</v>
      </c>
      <c r="K28" s="46"/>
      <c r="L28" s="6">
        <v>31</v>
      </c>
    </row>
    <row r="29" spans="1:12" s="43" customFormat="1" ht="12" x14ac:dyDescent="0.2">
      <c r="A29" s="6" t="s">
        <v>685</v>
      </c>
      <c r="B29" s="6" t="s">
        <v>686</v>
      </c>
      <c r="C29" s="44" t="s">
        <v>687</v>
      </c>
      <c r="D29" s="44" t="s">
        <v>688</v>
      </c>
      <c r="E29" s="44" t="s">
        <v>689</v>
      </c>
      <c r="F29" s="45">
        <v>85009</v>
      </c>
      <c r="G29" s="6" t="s">
        <v>690</v>
      </c>
      <c r="H29" s="6" t="s">
        <v>691</v>
      </c>
      <c r="I29" s="6" t="s">
        <v>692</v>
      </c>
      <c r="J29" s="46">
        <v>38525</v>
      </c>
      <c r="K29" s="46"/>
      <c r="L29" s="6">
        <v>8</v>
      </c>
    </row>
    <row r="30" spans="1:12" s="43" customFormat="1" ht="12" x14ac:dyDescent="0.2">
      <c r="A30" s="6" t="s">
        <v>693</v>
      </c>
      <c r="B30" s="6" t="s">
        <v>694</v>
      </c>
      <c r="C30" s="44" t="s">
        <v>695</v>
      </c>
      <c r="D30" s="44" t="s">
        <v>696</v>
      </c>
      <c r="E30" s="44" t="s">
        <v>273</v>
      </c>
      <c r="F30" s="45">
        <v>2151</v>
      </c>
      <c r="G30" s="6" t="s">
        <v>697</v>
      </c>
      <c r="H30" s="6" t="s">
        <v>698</v>
      </c>
      <c r="I30" s="6" t="s">
        <v>699</v>
      </c>
      <c r="J30" s="46">
        <v>38507</v>
      </c>
      <c r="K30" s="46"/>
      <c r="L30" s="6">
        <v>16</v>
      </c>
    </row>
    <row r="31" spans="1:12" s="43" customFormat="1" ht="12" x14ac:dyDescent="0.2">
      <c r="A31" s="6" t="s">
        <v>700</v>
      </c>
      <c r="B31" s="6" t="s">
        <v>701</v>
      </c>
      <c r="C31" s="44" t="s">
        <v>702</v>
      </c>
      <c r="D31" s="44" t="s">
        <v>703</v>
      </c>
      <c r="E31" s="44" t="s">
        <v>226</v>
      </c>
      <c r="F31" s="45">
        <v>61462</v>
      </c>
      <c r="G31" s="6" t="s">
        <v>704</v>
      </c>
      <c r="H31" s="6" t="s">
        <v>705</v>
      </c>
      <c r="I31" s="6" t="s">
        <v>706</v>
      </c>
      <c r="J31" s="46">
        <v>33981</v>
      </c>
      <c r="K31" s="46">
        <v>37025</v>
      </c>
      <c r="L31" s="6">
        <v>19</v>
      </c>
    </row>
    <row r="32" spans="1:12" s="43" customFormat="1" ht="12" x14ac:dyDescent="0.2">
      <c r="A32" s="6" t="s">
        <v>707</v>
      </c>
      <c r="B32" s="6" t="s">
        <v>708</v>
      </c>
      <c r="C32" s="44" t="s">
        <v>709</v>
      </c>
      <c r="D32" s="44" t="s">
        <v>710</v>
      </c>
      <c r="E32" s="44" t="s">
        <v>711</v>
      </c>
      <c r="F32" s="45">
        <v>99651</v>
      </c>
      <c r="G32" s="6" t="s">
        <v>712</v>
      </c>
      <c r="H32" s="6" t="s">
        <v>713</v>
      </c>
      <c r="I32" s="6" t="s">
        <v>714</v>
      </c>
      <c r="J32" s="46">
        <v>34843</v>
      </c>
      <c r="K32" s="46"/>
      <c r="L32" s="6">
        <v>14</v>
      </c>
    </row>
    <row r="33" spans="1:12" s="43" customFormat="1" ht="12" x14ac:dyDescent="0.2">
      <c r="A33" s="6" t="s">
        <v>715</v>
      </c>
      <c r="B33" s="6" t="s">
        <v>716</v>
      </c>
      <c r="C33" s="44" t="s">
        <v>717</v>
      </c>
      <c r="D33" s="44" t="s">
        <v>718</v>
      </c>
      <c r="E33" s="44" t="s">
        <v>180</v>
      </c>
      <c r="F33" s="45">
        <v>12019</v>
      </c>
      <c r="G33" s="6" t="s">
        <v>719</v>
      </c>
      <c r="H33" s="6" t="s">
        <v>720</v>
      </c>
      <c r="I33" s="6" t="s">
        <v>721</v>
      </c>
      <c r="J33" s="46">
        <v>34879</v>
      </c>
      <c r="K33" s="46">
        <v>34959</v>
      </c>
      <c r="L33" s="6">
        <v>18</v>
      </c>
    </row>
    <row r="34" spans="1:12" s="43" customFormat="1" ht="12" x14ac:dyDescent="0.2">
      <c r="A34" s="6" t="s">
        <v>722</v>
      </c>
      <c r="B34" s="6" t="s">
        <v>723</v>
      </c>
      <c r="C34" s="44" t="s">
        <v>724</v>
      </c>
      <c r="D34" s="44" t="s">
        <v>725</v>
      </c>
      <c r="E34" s="44" t="s">
        <v>330</v>
      </c>
      <c r="F34" s="45">
        <v>78218</v>
      </c>
      <c r="G34" s="6" t="s">
        <v>726</v>
      </c>
      <c r="H34" s="6" t="s">
        <v>727</v>
      </c>
      <c r="I34" s="6" t="s">
        <v>728</v>
      </c>
      <c r="J34" s="46">
        <v>35444</v>
      </c>
      <c r="K34" s="46">
        <v>38345</v>
      </c>
      <c r="L34" s="6">
        <v>18</v>
      </c>
    </row>
    <row r="35" spans="1:12" s="43" customFormat="1" ht="12.75" thickBot="1" x14ac:dyDescent="0.25">
      <c r="A35" s="9" t="s">
        <v>729</v>
      </c>
      <c r="B35" s="9" t="s">
        <v>730</v>
      </c>
      <c r="C35" s="47" t="s">
        <v>731</v>
      </c>
      <c r="D35" s="47" t="s">
        <v>732</v>
      </c>
      <c r="E35" s="47" t="s">
        <v>733</v>
      </c>
      <c r="F35" s="48">
        <v>82937</v>
      </c>
      <c r="G35" s="9" t="s">
        <v>734</v>
      </c>
      <c r="H35" s="9" t="s">
        <v>735</v>
      </c>
      <c r="I35" s="9" t="s">
        <v>736</v>
      </c>
      <c r="J35" s="49">
        <v>37673</v>
      </c>
      <c r="K35" s="49">
        <v>38494</v>
      </c>
      <c r="L35" s="9">
        <v>14</v>
      </c>
    </row>
    <row r="36" spans="1:12" ht="12" thickTop="1" x14ac:dyDescent="0.15"/>
  </sheetData>
  <hyperlinks>
    <hyperlink ref="I11" r:id="rId1"/>
  </hyperlinks>
  <pageMargins left="0.75" right="0.75" top="1" bottom="1" header="0.5" footer="0.5"/>
  <pageSetup orientation="portrait" horizontalDpi="4294967292" verticalDpi="4294967292"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2" sqref="I2"/>
    </sheetView>
  </sheetViews>
  <sheetFormatPr defaultRowHeight="11.25" x14ac:dyDescent="0.15"/>
  <cols>
    <col min="2" max="2" width="34.5" bestFit="1" customWidth="1"/>
    <col min="8" max="8" width="17.375" customWidth="1"/>
    <col min="9" max="9" width="11.375" bestFit="1" customWidth="1"/>
  </cols>
  <sheetData>
    <row r="1" spans="1:9" ht="68.25" customHeight="1" thickBot="1" x14ac:dyDescent="0.35">
      <c r="I1" s="82" t="s">
        <v>875</v>
      </c>
    </row>
    <row r="2" spans="1:9" ht="52.5" customHeight="1" thickTop="1" thickBot="1" x14ac:dyDescent="0.35">
      <c r="A2" s="127" t="s">
        <v>870</v>
      </c>
      <c r="B2" s="127"/>
      <c r="C2" s="127"/>
      <c r="D2" s="127"/>
      <c r="H2" s="80" t="s">
        <v>398</v>
      </c>
      <c r="I2" s="81"/>
    </row>
    <row r="3" spans="1:9" ht="36" customHeight="1" thickTop="1" x14ac:dyDescent="0.25">
      <c r="A3" s="78" t="s">
        <v>871</v>
      </c>
      <c r="B3" s="78" t="s">
        <v>872</v>
      </c>
      <c r="C3" s="78" t="s">
        <v>876</v>
      </c>
      <c r="D3" s="78" t="s">
        <v>877</v>
      </c>
      <c r="E3" s="78" t="s">
        <v>874</v>
      </c>
      <c r="F3" s="78" t="s">
        <v>875</v>
      </c>
      <c r="G3" s="72"/>
      <c r="H3" s="79"/>
    </row>
    <row r="4" spans="1:9" ht="15" x14ac:dyDescent="0.25">
      <c r="A4" s="74" t="s">
        <v>387</v>
      </c>
      <c r="B4" s="74" t="s">
        <v>388</v>
      </c>
      <c r="C4" s="75">
        <v>5425</v>
      </c>
      <c r="D4" s="75">
        <v>9568</v>
      </c>
      <c r="E4" s="75">
        <v>8862</v>
      </c>
      <c r="F4" s="75">
        <f t="shared" ref="F4:F11" si="0">E4+1200</f>
        <v>10062</v>
      </c>
      <c r="G4" s="73"/>
    </row>
    <row r="5" spans="1:9" ht="15" x14ac:dyDescent="0.25">
      <c r="A5" s="74" t="s">
        <v>400</v>
      </c>
      <c r="B5" s="74" t="s">
        <v>401</v>
      </c>
      <c r="C5" s="75">
        <v>7532</v>
      </c>
      <c r="D5" s="75">
        <v>6541</v>
      </c>
      <c r="E5" s="75">
        <v>8523</v>
      </c>
      <c r="F5" s="75">
        <f t="shared" si="0"/>
        <v>9723</v>
      </c>
      <c r="G5" s="73"/>
    </row>
    <row r="6" spans="1:9" ht="15" x14ac:dyDescent="0.25">
      <c r="A6" s="74" t="s">
        <v>397</v>
      </c>
      <c r="B6" s="74" t="s">
        <v>398</v>
      </c>
      <c r="C6" s="75">
        <v>3651</v>
      </c>
      <c r="D6" s="75">
        <v>4127</v>
      </c>
      <c r="E6" s="75">
        <v>6289</v>
      </c>
      <c r="F6" s="75">
        <f t="shared" si="0"/>
        <v>7489</v>
      </c>
      <c r="G6" s="73"/>
    </row>
    <row r="7" spans="1:9" ht="15" x14ac:dyDescent="0.25">
      <c r="A7" s="74" t="s">
        <v>384</v>
      </c>
      <c r="B7" s="74" t="s">
        <v>385</v>
      </c>
      <c r="C7" s="75">
        <v>6100</v>
      </c>
      <c r="D7" s="75">
        <v>3421</v>
      </c>
      <c r="E7" s="75">
        <v>4583</v>
      </c>
      <c r="F7" s="75">
        <f t="shared" si="0"/>
        <v>5783</v>
      </c>
      <c r="G7" s="73"/>
    </row>
    <row r="8" spans="1:9" ht="15" x14ac:dyDescent="0.25">
      <c r="A8" s="74" t="s">
        <v>407</v>
      </c>
      <c r="B8" s="74" t="s">
        <v>408</v>
      </c>
      <c r="C8" s="75">
        <v>5101</v>
      </c>
      <c r="D8" s="75">
        <v>3421</v>
      </c>
      <c r="E8" s="75">
        <v>4583</v>
      </c>
      <c r="F8" s="75">
        <f t="shared" si="0"/>
        <v>5783</v>
      </c>
      <c r="G8" s="73"/>
    </row>
    <row r="9" spans="1:9" ht="15" x14ac:dyDescent="0.25">
      <c r="A9" s="74" t="s">
        <v>404</v>
      </c>
      <c r="B9" s="74" t="s">
        <v>405</v>
      </c>
      <c r="C9" s="75">
        <v>2589</v>
      </c>
      <c r="D9" s="75">
        <v>2080</v>
      </c>
      <c r="E9" s="75">
        <v>3874</v>
      </c>
      <c r="F9" s="75">
        <f t="shared" si="0"/>
        <v>5074</v>
      </c>
      <c r="G9" s="73"/>
    </row>
    <row r="10" spans="1:9" ht="15" x14ac:dyDescent="0.25">
      <c r="A10" s="74" t="s">
        <v>393</v>
      </c>
      <c r="B10" s="74" t="s">
        <v>394</v>
      </c>
      <c r="C10" s="75">
        <v>1597</v>
      </c>
      <c r="D10" s="75">
        <v>3578</v>
      </c>
      <c r="E10" s="75">
        <v>2569</v>
      </c>
      <c r="F10" s="75">
        <f t="shared" si="0"/>
        <v>3769</v>
      </c>
      <c r="G10" s="73"/>
    </row>
    <row r="11" spans="1:9" ht="15" x14ac:dyDescent="0.25">
      <c r="A11" s="74" t="s">
        <v>390</v>
      </c>
      <c r="B11" s="74" t="s">
        <v>391</v>
      </c>
      <c r="C11" s="75">
        <v>1100</v>
      </c>
      <c r="D11" s="75">
        <v>1190</v>
      </c>
      <c r="E11" s="75">
        <v>1253</v>
      </c>
      <c r="F11" s="75">
        <f t="shared" si="0"/>
        <v>2453</v>
      </c>
      <c r="G11" s="73"/>
    </row>
  </sheetData>
  <sortState ref="A4:F11">
    <sortCondition descending="1" ref="F4"/>
  </sortState>
  <mergeCells count="1">
    <mergeCell ref="A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Products</vt:lpstr>
      <vt:lpstr>ProfitLoss</vt:lpstr>
      <vt:lpstr>Sales Rep Info</vt:lpstr>
      <vt:lpstr>Transportation Expenses</vt:lpstr>
      <vt:lpstr>Travel Expenses</vt:lpstr>
      <vt:lpstr>Customers</vt:lpstr>
      <vt:lpstr>Payroll</vt:lpstr>
      <vt:lpstr>Sales Team</vt:lpstr>
      <vt:lpstr>2016 Sales</vt:lpstr>
      <vt:lpstr>DISCLAIMER</vt:lpstr>
      <vt:lpstr>Bonus Info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lynda.com</cp:lastModifiedBy>
  <cp:lastPrinted>2016-09-05T18:11:34Z</cp:lastPrinted>
  <dcterms:created xsi:type="dcterms:W3CDTF">2016-09-02T12:44:07Z</dcterms:created>
  <dcterms:modified xsi:type="dcterms:W3CDTF">2017-01-04T21:59:55Z</dcterms:modified>
</cp:coreProperties>
</file>