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2\"/>
    </mc:Choice>
  </mc:AlternateContent>
  <bookViews>
    <workbookView xWindow="0" yWindow="0" windowWidth="20400" windowHeight="8205" tabRatio="652" firstSheet="2" activeTab="3"/>
  </bookViews>
  <sheets>
    <sheet name="Transportation Expenses" sheetId="8" r:id="rId1"/>
    <sheet name="Travel Expenses" sheetId="7" r:id="rId2"/>
    <sheet name="November Payroll" sheetId="10" r:id="rId3"/>
    <sheet name="December Payroll" sheetId="19" r:id="rId4"/>
    <sheet name="Sales Team" sheetId="4" r:id="rId5"/>
    <sheet name="2016 Sales" sheetId="15" r:id="rId6"/>
    <sheet name="DISCLAIMER" sheetId="16" r:id="rId7"/>
  </sheets>
  <definedNames>
    <definedName name="Abrams" localSheetId="3">'December Payroll'!$B$9:$F$9</definedName>
    <definedName name="Abrams">'November Payroll'!$B$9:$F$9</definedName>
    <definedName name="Buckleitner" localSheetId="3">'December Payroll'!$B$29:$F$29</definedName>
    <definedName name="Buckleitner">'November Payroll'!$B$29:$F$29</definedName>
    <definedName name="Cohen" localSheetId="3">'December Payroll'!$B$5:$F$5</definedName>
    <definedName name="Cohen">'November Payroll'!$B$5:$F$5</definedName>
    <definedName name="Colvin" localSheetId="3">'December Payroll'!$B$6:$F$6</definedName>
    <definedName name="Colvin">'November Payroll'!$B$6:$F$6</definedName>
    <definedName name="Coules" localSheetId="3">'December Payroll'!$B$30:$F$30</definedName>
    <definedName name="Coules">'November Payroll'!$B$30:$F$30</definedName>
    <definedName name="Dean" localSheetId="3">'December Payroll'!$B$20:$F$20</definedName>
    <definedName name="Dean">'November Payroll'!$B$20:$F$20</definedName>
    <definedName name="Department" localSheetId="3">'December Payroll'!$B$5:$B$36</definedName>
    <definedName name="Department">'November Payroll'!$B$5:$B$36</definedName>
    <definedName name="Deshpande" localSheetId="3">'December Payroll'!$B$10:$F$10</definedName>
    <definedName name="Deshpande">'November Payroll'!$B$10:$F$10</definedName>
    <definedName name="DeTorres" localSheetId="3">'December Payroll'!$B$17:$F$17</definedName>
    <definedName name="DeTorres">'November Payroll'!$B$17:$F$17</definedName>
    <definedName name="Dugan" localSheetId="3">'December Payroll'!$B$11:$F$11</definedName>
    <definedName name="Dugan">'November Payroll'!$B$11:$F$11</definedName>
    <definedName name="Fitts" localSheetId="3">'December Payroll'!$B$12:$F$12</definedName>
    <definedName name="Fitts">'November Payroll'!$B$12:$F$12</definedName>
    <definedName name="Holt" localSheetId="3">'December Payroll'!$B$18:$F$18</definedName>
    <definedName name="Holt">'November Payroll'!$B$18:$F$18</definedName>
    <definedName name="Hours" localSheetId="3">'December Payroll'!$D$5:$D$36</definedName>
    <definedName name="Hours">'November Payroll'!$D$5:$D$36</definedName>
    <definedName name="Jorgensen" localSheetId="3">'December Payroll'!$B$7:$F$7</definedName>
    <definedName name="Jorgensen">'November Payroll'!$B$7:$F$7</definedName>
    <definedName name="Kreanow" localSheetId="3">'December Payroll'!$B$31:$F$31</definedName>
    <definedName name="Kreanow">'November Payroll'!$B$31:$F$31</definedName>
    <definedName name="Leung" localSheetId="3">'December Payroll'!$B$32:$F$32</definedName>
    <definedName name="Leung">'November Payroll'!$B$32:$F$32</definedName>
    <definedName name="Liebowitz" localSheetId="3">'December Payroll'!$B$19:$F$19</definedName>
    <definedName name="Liebowitz">'November Payroll'!$B$19:$F$19</definedName>
    <definedName name="Lowenfeld" localSheetId="3">'December Payroll'!$B$13:$F$13</definedName>
    <definedName name="Lowenfeld">'November Payroll'!$B$13:$F$13</definedName>
    <definedName name="Marciano" localSheetId="3">'December Payroll'!$B$21:$F$21</definedName>
    <definedName name="Marciano">'November Payroll'!$B$21:$F$21</definedName>
    <definedName name="Marone" localSheetId="3">'December Payroll'!$B$24:$F$24</definedName>
    <definedName name="Marone">'November Payroll'!$B$24:$F$24</definedName>
    <definedName name="McGowan" localSheetId="3">'December Payroll'!$B$14:$F$14</definedName>
    <definedName name="McGowan">'November Payroll'!$B$14:$F$14</definedName>
    <definedName name="Meacham" localSheetId="3">'December Payroll'!$B$33:$F$33</definedName>
    <definedName name="Meacham">'November Payroll'!$B$33:$F$33</definedName>
    <definedName name="Minzner" localSheetId="3">'December Payroll'!$B$34:$F$34</definedName>
    <definedName name="Minzner">'November Payroll'!$B$34:$F$34</definedName>
    <definedName name="Name" localSheetId="3">'December Payroll'!$B$5:$F$36</definedName>
    <definedName name="Name">'November Payroll'!$B$5:$F$36</definedName>
    <definedName name="Net_Pay" localSheetId="3">'December Payroll'!$F$5:$F$36</definedName>
    <definedName name="Net_Pay">'November Payroll'!$F$5:$F$36</definedName>
    <definedName name="Novick" localSheetId="3">'December Payroll'!$B$25:$F$25</definedName>
    <definedName name="Novick">'November Payroll'!$B$25:$F$25</definedName>
    <definedName name="Pallone" localSheetId="3">'December Payroll'!$B$26:$F$26</definedName>
    <definedName name="Pallone">'November Payroll'!$B$26:$F$26</definedName>
    <definedName name="Petsch" localSheetId="3">'December Payroll'!$B$15:$F$15</definedName>
    <definedName name="Petsch">'November Payroll'!$B$15:$F$15</definedName>
    <definedName name="Philips" localSheetId="3">'December Payroll'!$B$35:$F$35</definedName>
    <definedName name="Philips">'November Payroll'!$B$35:$F$35</definedName>
    <definedName name="Rampulla" localSheetId="3">'December Payroll'!$B$16:$F$16</definedName>
    <definedName name="Rampulla">'November Payroll'!$B$16:$F$16</definedName>
    <definedName name="Rate" localSheetId="3">'December Payroll'!$E$5:$E$36</definedName>
    <definedName name="Rate">'November Payroll'!$E$5:$E$36</definedName>
    <definedName name="Rehal" localSheetId="3">'December Payroll'!$B$22:$F$22</definedName>
    <definedName name="Rehal">'November Payroll'!$B$22:$F$22</definedName>
    <definedName name="Richardson" localSheetId="3">'December Payroll'!$B$36:$F$36</definedName>
    <definedName name="Richardson">'November Payroll'!$B$36:$F$36</definedName>
    <definedName name="Sipes" localSheetId="3">'December Payroll'!$B$23:$F$23</definedName>
    <definedName name="Sipes">'November Payroll'!$B$23:$F$23</definedName>
    <definedName name="State" localSheetId="3">'December Payroll'!$C$5:$C$36</definedName>
    <definedName name="State">'November Payroll'!$C$5:$C$36</definedName>
    <definedName name="Stryker" localSheetId="3">'December Payroll'!$B$27:$F$27</definedName>
    <definedName name="Stryker">'November Payroll'!$B$27:$F$27</definedName>
    <definedName name="Wilson" localSheetId="3">'December Payroll'!$B$28:$F$28</definedName>
    <definedName name="Wilson">'November Payroll'!$B$28:$F$28</definedName>
    <definedName name="Zarish" localSheetId="3">'December Payroll'!$B$8:$F$8</definedName>
    <definedName name="Zarish">'November Payroll'!$B$8:$F$8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9" l="1"/>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5" l="1"/>
  <c r="F6" i="15"/>
  <c r="F7" i="15"/>
  <c r="F8" i="15"/>
  <c r="F9" i="15"/>
  <c r="F10" i="15"/>
  <c r="F11" i="15"/>
  <c r="F4" i="15"/>
  <c r="B22" i="7"/>
  <c r="B21" i="7"/>
  <c r="E6" i="7"/>
  <c r="E7" i="7"/>
  <c r="E8" i="7"/>
  <c r="E9" i="7"/>
  <c r="E10" i="7"/>
  <c r="E11" i="7"/>
  <c r="E12" i="7"/>
</calcChain>
</file>

<file path=xl/sharedStrings.xml><?xml version="1.0" encoding="utf-8"?>
<sst xmlns="http://schemas.openxmlformats.org/spreadsheetml/2006/main" count="570" uniqueCount="346">
  <si>
    <t>888 Two Trees Drive</t>
  </si>
  <si>
    <t>Ithaca, New York 14850</t>
  </si>
  <si>
    <t>Address</t>
  </si>
  <si>
    <t>City</t>
  </si>
  <si>
    <t>State</t>
  </si>
  <si>
    <t>IA</t>
  </si>
  <si>
    <t>CT</t>
  </si>
  <si>
    <t>MI</t>
  </si>
  <si>
    <t>OH</t>
  </si>
  <si>
    <t>AR</t>
  </si>
  <si>
    <t>PA</t>
  </si>
  <si>
    <t>Hinton</t>
  </si>
  <si>
    <t>FL</t>
  </si>
  <si>
    <t>MO</t>
  </si>
  <si>
    <t>NY</t>
  </si>
  <si>
    <t>IL</t>
  </si>
  <si>
    <t>VT</t>
  </si>
  <si>
    <t>MA</t>
  </si>
  <si>
    <t>TX</t>
  </si>
  <si>
    <t>WA</t>
  </si>
  <si>
    <t>TP012</t>
  </si>
  <si>
    <t>Two Trees Tasting Party</t>
  </si>
  <si>
    <t>OGP006</t>
  </si>
  <si>
    <t>Olive Glow Beauty Party</t>
  </si>
  <si>
    <t>CAT002</t>
  </si>
  <si>
    <t>Catering - Italian Romance for Two</t>
  </si>
  <si>
    <t>CAT00L</t>
  </si>
  <si>
    <t>Catering - Lunch</t>
  </si>
  <si>
    <t>CAT00D</t>
  </si>
  <si>
    <t>Catering  - Dinner</t>
  </si>
  <si>
    <t>DEL00S</t>
  </si>
  <si>
    <t>Gift Basket Delivery - Small</t>
  </si>
  <si>
    <t>DEL00M</t>
  </si>
  <si>
    <t>Gift Basket Delivery - Medium</t>
  </si>
  <si>
    <t>DEL00L</t>
  </si>
  <si>
    <t>Gift Basket Delivery - Large</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</si>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</sst>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quot;$&quot;#,##0.00"/>
    <numFmt numFmtId="165" formatCode="&quot;$&quot;#,##0"/>
    <numFmt numFmtId="166" formatCode="_(* #,##0_);_(* \(#,##0\);_(* &quot;-&quot;??_);_(@_)"/>
    <numFmt numFmtId="167" formatCode="mmmm\ d\,\ yyyy"/>
    <numFmt numFmtId="168" formatCode="0.0%"/>
    <numFmt numFmtId="169" formatCode="[$-409]mmmm\ d\,\ yyyy;@"/>
  </numFmts>
  <fonts count="26"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0"/>
      <name val="Verdana"/>
      <family val="2"/>
    </font>
    <font>
      <b/>
      <sz val="14"/>
      <name val="Verdana"/>
      <family val="2"/>
    </font>
    <font>
      <sz val="11"/>
      <color theme="1"/>
      <name val="Verdana"/>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b/>
      <sz val="15"/>
      <color theme="3"/>
      <name val="Calibri"/>
      <family val="2"/>
      <scheme val="minor"/>
    </font>
    <font>
      <b/>
      <sz val="13"/>
      <color theme="3"/>
      <name val="Calibri"/>
      <family val="2"/>
      <scheme val="minor"/>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sz val="12"/>
      <color theme="1"/>
      <name val="Calibri"/>
      <family val="2"/>
      <scheme val="minor"/>
    </font>
    <font>
      <sz val="12"/>
      <color indexed="9"/>
      <name val="Calibri"/>
      <family val="2"/>
    </font>
    <font>
      <sz val="12"/>
      <name val="Verdana"/>
      <family val="2"/>
    </font>
  </fonts>
  <fills count="9">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6">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top/>
      <bottom style="thin">
        <color indexed="22"/>
      </bottom>
      <diagonal/>
    </border>
    <border>
      <left/>
      <right/>
      <top/>
      <bottom style="thick">
        <color theme="4"/>
      </bottom>
      <diagonal/>
    </border>
    <border>
      <left/>
      <right/>
      <top/>
      <bottom style="thick">
        <color theme="4" tint="0.499984740745262"/>
      </bottom>
      <diagonal/>
    </border>
  </borders>
  <cellStyleXfs count="14">
    <xf numFmtId="0" fontId="0" fillId="0" borderId="0"/>
    <xf numFmtId="0" fontId="6" fillId="0" borderId="0" applyNumberForma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5" fillId="2" borderId="0" applyNumberFormat="0" applyBorder="0" applyAlignment="0" applyProtection="0"/>
    <xf numFmtId="0" fontId="15" fillId="0" borderId="0"/>
    <xf numFmtId="0" fontId="16" fillId="0" borderId="4" applyNumberFormat="0" applyFill="0" applyAlignment="0" applyProtection="0"/>
    <xf numFmtId="0" fontId="17" fillId="0" borderId="5" applyNumberFormat="0" applyFill="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3" fillId="0" borderId="0"/>
  </cellStyleXfs>
  <cellXfs count="57">
    <xf numFmtId="0" fontId="0" fillId="0" borderId="0" xfId="0"/>
    <xf numFmtId="0" fontId="8" fillId="0" borderId="0" xfId="0" applyFont="1"/>
    <xf numFmtId="0" fontId="0" fillId="4" borderId="1" xfId="0" applyFont="1" applyFill="1" applyBorder="1" applyAlignment="1">
      <alignment wrapText="1"/>
    </xf>
    <xf numFmtId="0" fontId="0" fillId="0" borderId="1" xfId="0" applyFont="1" applyBorder="1"/>
    <xf numFmtId="0" fontId="0" fillId="4" borderId="2" xfId="0" applyFont="1" applyFill="1" applyBorder="1" applyAlignment="1">
      <alignment wrapText="1"/>
    </xf>
    <xf numFmtId="0" fontId="5" fillId="0" borderId="0" xfId="2"/>
    <xf numFmtId="0" fontId="10" fillId="3" borderId="1" xfId="0" applyFont="1" applyFill="1" applyBorder="1" applyAlignment="1">
      <alignment horizontal="left" vertical="center" wrapText="1"/>
    </xf>
    <xf numFmtId="0" fontId="11"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6" fontId="5" fillId="0" borderId="0" xfId="3" applyNumberFormat="1"/>
    <xf numFmtId="167" fontId="13" fillId="0" borderId="0" xfId="2" applyNumberFormat="1" applyFont="1" applyAlignment="1">
      <alignment horizontal="left"/>
    </xf>
    <xf numFmtId="166" fontId="14" fillId="0" borderId="0" xfId="3" applyNumberFormat="1" applyFont="1" applyAlignment="1">
      <alignment horizontal="left" indent="8"/>
    </xf>
    <xf numFmtId="165" fontId="5" fillId="0" borderId="0" xfId="2" applyNumberFormat="1"/>
    <xf numFmtId="168" fontId="5" fillId="0" borderId="0" xfId="2" applyNumberFormat="1"/>
    <xf numFmtId="3" fontId="5" fillId="0" borderId="0" xfId="2" applyNumberFormat="1"/>
    <xf numFmtId="165" fontId="5" fillId="0" borderId="0" xfId="5" applyNumberFormat="1"/>
    <xf numFmtId="169" fontId="5" fillId="0" borderId="0" xfId="2" applyNumberFormat="1" applyAlignment="1">
      <alignment horizontal="left"/>
    </xf>
    <xf numFmtId="0" fontId="6" fillId="0" borderId="0" xfId="1"/>
    <xf numFmtId="43" fontId="0" fillId="0" borderId="0" xfId="3" applyFont="1"/>
    <xf numFmtId="4" fontId="5" fillId="0" borderId="0" xfId="2" applyNumberFormat="1"/>
    <xf numFmtId="0" fontId="12" fillId="5" borderId="3" xfId="2" applyNumberFormat="1" applyFont="1" applyFill="1" applyBorder="1" applyAlignment="1">
      <alignment horizontal="center" wrapText="1"/>
    </xf>
    <xf numFmtId="0" fontId="4" fillId="0" borderId="0" xfId="2" applyFont="1"/>
    <xf numFmtId="0" fontId="4" fillId="6" borderId="0" xfId="10"/>
    <xf numFmtId="0" fontId="4" fillId="7" borderId="0" xfId="11"/>
    <xf numFmtId="0" fontId="18" fillId="0" borderId="0" xfId="0" applyFont="1" applyAlignment="1">
      <alignment horizontal="center"/>
    </xf>
    <xf numFmtId="0" fontId="7" fillId="0" borderId="0" xfId="0" applyFont="1" applyAlignment="1">
      <alignment horizontal="center"/>
    </xf>
    <xf numFmtId="164" fontId="18" fillId="0" borderId="0" xfId="0" applyNumberFormat="1" applyFont="1"/>
    <xf numFmtId="0" fontId="18" fillId="0" borderId="0" xfId="0" applyFont="1"/>
    <xf numFmtId="164" fontId="5" fillId="0" borderId="0" xfId="2" applyNumberFormat="1"/>
    <xf numFmtId="0" fontId="20" fillId="8" borderId="0" xfId="12" applyFont="1" applyAlignment="1">
      <alignment horizontal="center"/>
    </xf>
    <xf numFmtId="0" fontId="21" fillId="0" borderId="0" xfId="13" applyFont="1" applyAlignment="1">
      <alignment horizontal="center"/>
    </xf>
    <xf numFmtId="0" fontId="3" fillId="0" borderId="0" xfId="13"/>
    <xf numFmtId="0" fontId="22" fillId="0" borderId="0" xfId="13" applyFont="1" applyAlignment="1">
      <alignment vertical="center" wrapText="1"/>
    </xf>
    <xf numFmtId="0" fontId="0" fillId="4" borderId="1" xfId="0" quotePrefix="1" applyFont="1" applyFill="1" applyBorder="1" applyAlignment="1">
      <alignment horizontal="left"/>
    </xf>
    <xf numFmtId="164" fontId="0" fillId="0" borderId="0" xfId="0" applyNumberFormat="1"/>
    <xf numFmtId="164" fontId="10" fillId="3" borderId="1" xfId="0" applyNumberFormat="1" applyFont="1" applyFill="1" applyBorder="1" applyAlignment="1">
      <alignment horizontal="center" vertical="center" wrapText="1"/>
    </xf>
    <xf numFmtId="164" fontId="0" fillId="4" borderId="1" xfId="0" applyNumberFormat="1" applyFont="1" applyFill="1" applyBorder="1" applyAlignment="1">
      <alignment wrapText="1"/>
    </xf>
    <xf numFmtId="164" fontId="0" fillId="4" borderId="2" xfId="0" applyNumberFormat="1" applyFont="1" applyFill="1" applyBorder="1" applyAlignment="1">
      <alignment wrapText="1"/>
    </xf>
    <xf numFmtId="14" fontId="0" fillId="0" borderId="0" xfId="0" applyNumberFormat="1"/>
    <xf numFmtId="14" fontId="10" fillId="3" borderId="1" xfId="0" applyNumberFormat="1" applyFont="1" applyFill="1" applyBorder="1" applyAlignment="1">
      <alignment horizontal="center" vertical="center" wrapText="1"/>
    </xf>
    <xf numFmtId="0" fontId="23" fillId="0" borderId="0" xfId="2" applyFont="1"/>
    <xf numFmtId="43" fontId="25" fillId="0" borderId="0" xfId="3" applyFont="1"/>
    <xf numFmtId="0" fontId="2" fillId="0" borderId="0" xfId="2" applyFont="1"/>
    <xf numFmtId="164" fontId="23" fillId="2" borderId="0" xfId="6" applyNumberFormat="1" applyFont="1"/>
    <xf numFmtId="0" fontId="24" fillId="5" borderId="3" xfId="2" applyNumberFormat="1" applyFont="1" applyFill="1" applyBorder="1" applyAlignment="1">
      <alignment horizontal="center" wrapText="1"/>
    </xf>
    <xf numFmtId="0" fontId="1" fillId="0" borderId="0" xfId="2" applyFont="1"/>
    <xf numFmtId="14" fontId="5" fillId="0" borderId="0" xfId="2" applyNumberFormat="1" applyAlignment="1">
      <alignment horizontal="left"/>
    </xf>
    <xf numFmtId="0" fontId="17" fillId="0" borderId="5" xfId="9" applyAlignment="1">
      <alignment horizontal="center"/>
    </xf>
    <xf numFmtId="0" fontId="16" fillId="0" borderId="4" xfId="8" applyAlignment="1">
      <alignment horizontal="center"/>
    </xf>
    <xf numFmtId="0" fontId="9" fillId="0" borderId="0" xfId="0" applyFont="1" applyAlignment="1">
      <alignment horizontal="center" vertical="center"/>
    </xf>
    <xf numFmtId="0" fontId="19" fillId="0" borderId="0" xfId="0" applyFont="1" applyAlignment="1">
      <alignment horizontal="center"/>
    </xf>
    <xf numFmtId="164" fontId="25" fillId="0" borderId="0" xfId="3" applyNumberFormat="1" applyFont="1"/>
  </cellXfs>
  <cellStyles count="14">
    <cellStyle name="20% - Accent1" xfId="10" builtinId="30"/>
    <cellStyle name="40% - Accent1" xfId="11" builtinId="31"/>
    <cellStyle name="40% - Accent3 2" xfId="6"/>
    <cellStyle name="40% - Accent6" xfId="12" builtinId="51"/>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3"/>
    <cellStyle name="Percent 2" xfId="4"/>
  </cellStyles>
  <dxfs count="23">
    <dxf>
      <font>
        <b val="0"/>
        <i val="0"/>
        <strike val="0"/>
        <condense val="0"/>
        <extend val="0"/>
        <outline val="0"/>
        <shadow val="0"/>
        <u val="none"/>
        <vertAlign val="baseline"/>
        <sz val="12"/>
        <color auto="1"/>
        <name val="Verdana"/>
        <scheme val="none"/>
      </font>
      <numFmt numFmtId="164" formatCode="&quot;$&quot;#,##0.00"/>
    </dxf>
    <dxf>
      <font>
        <b val="0"/>
        <i val="0"/>
        <strike val="0"/>
        <condense val="0"/>
        <extend val="0"/>
        <outline val="0"/>
        <shadow val="0"/>
        <u val="none"/>
        <vertAlign val="baseline"/>
        <sz val="12"/>
        <color theme="1"/>
        <name val="Calibri"/>
        <scheme val="minor"/>
      </font>
      <numFmt numFmtId="164" formatCode="&quot;$&quot;#,##0.00"/>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border outline="0">
        <bottom style="thin">
          <color rgb="FFC0C0C0"/>
        </bottom>
      </border>
    </dxf>
    <dxf>
      <border outline="0">
        <top style="thin">
          <color rgb="FF000000"/>
        </top>
      </border>
    </dxf>
    <dxf>
      <font>
        <b val="0"/>
        <i val="0"/>
        <strike val="0"/>
        <condense val="0"/>
        <extend val="0"/>
        <outline val="0"/>
        <shadow val="0"/>
        <u val="none"/>
        <vertAlign val="baseline"/>
        <sz val="12"/>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
      <font>
        <b val="0"/>
        <i val="0"/>
        <strike val="0"/>
        <condense val="0"/>
        <extend val="0"/>
        <outline val="0"/>
        <shadow val="0"/>
        <u val="none"/>
        <vertAlign val="baseline"/>
        <sz val="12"/>
        <color theme="1"/>
        <name val="Calibri"/>
        <scheme val="minor"/>
      </font>
      <numFmt numFmtId="164" formatCode="&quot;$&quot;#,##0.00"/>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auto="1"/>
        <name val="Verdana"/>
        <scheme val="none"/>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border outline="0">
        <top style="thin">
          <color indexed="64"/>
        </top>
      </border>
    </dxf>
    <dxf>
      <border outline="0">
        <bottom style="thin">
          <color indexed="22"/>
        </bottom>
      </border>
    </dxf>
    <dxf>
      <font>
        <b val="0"/>
        <i val="0"/>
        <strike val="0"/>
        <condense val="0"/>
        <extend val="0"/>
        <outline val="0"/>
        <shadow val="0"/>
        <u val="none"/>
        <vertAlign val="baseline"/>
        <sz val="12"/>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tables/table1.xml><?xml version="1.0" encoding="utf-8"?>
<table xmlns="http://schemas.openxmlformats.org/spreadsheetml/2006/main" id="2" name="EE_Travel_Expenses" displayName="EE_Travel_Expenses" ref="A4:E35" totalsRowShown="0" headerRowDxfId="22" headerRowBorderDxfId="21" tableBorderDxfId="20"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9" dataCellStyle="Comma 2"/>
    <tableColumn id="5" name="Tolls YTD" dataDxfId="18" dataCellStyle="Normal 2"/>
  </tableColumns>
  <tableStyleInfo name="TableStyleMedium14" showFirstColumn="0" showLastColumn="0" showRowStripes="1" showColumnStripes="0"/>
</table>
</file>

<file path=xl/tables/table2.xml><?xml version="1.0" encoding="utf-8"?>
<table xmlns="http://schemas.openxmlformats.org/spreadsheetml/2006/main" id="1" name="Payroll" displayName="Payroll" ref="A4:F36" totalsRowShown="0" headerRowDxfId="17" headerRowBorderDxfId="16" tableBorderDxfId="15" headerRowCellStyle="Normal 2">
  <autoFilter ref="A4:F36"/>
  <tableColumns count="6">
    <tableColumn id="1" name="Name" dataDxfId="14" dataCellStyle="Normal 2"/>
    <tableColumn id="2" name="Department" dataDxfId="13" dataCellStyle="Normal 2"/>
    <tableColumn id="3" name="State" dataDxfId="12" dataCellStyle="Normal 2"/>
    <tableColumn id="4" name="Hours" dataDxfId="11" dataCellStyle="Comma 2"/>
    <tableColumn id="5" name="Rate" dataDxfId="10" dataCellStyle="Comma 2"/>
    <tableColumn id="6" name="Net Pay" dataDxfId="9" dataCellStyle="40% - Accent3 2">
      <calculatedColumnFormula>Payroll[[#This Row],[Hours]]*Payroll[[#This Row],[Rate]]</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3" name="Payroll4" displayName="Payroll4" ref="A4:F36" totalsRowShown="0" headerRowDxfId="8" headerRowBorderDxfId="6" tableBorderDxfId="7" headerRowCellStyle="Normal 2">
  <autoFilter ref="A4:F36"/>
  <tableColumns count="6">
    <tableColumn id="1" name="Name" dataDxfId="5" dataCellStyle="Normal 2"/>
    <tableColumn id="2" name="Department" dataDxfId="4" dataCellStyle="Normal 2"/>
    <tableColumn id="3" name="State" dataDxfId="3" dataCellStyle="Normal 2"/>
    <tableColumn id="4" name="Hours" dataDxfId="2" dataCellStyle="Comma 2"/>
    <tableColumn id="5" name="Rate" dataDxfId="0" dataCellStyle="Comma 2"/>
    <tableColumn id="6" name="Net Pay" dataDxfId="1" dataCellStyle="40% - Accent3 2">
      <calculatedColumnFormula>Payroll4[[#This Row],[Hours]]*Payroll4[[#This Row],[Rate]]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mailto:HintonJordan@twotreesoliveoil.com"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zoomScaleNormal="100" workbookViewId="0">
      <selection activeCell="E5" sqref="E5"/>
    </sheetView>
  </sheetViews>
  <sheetFormatPr defaultRowHeight="15" x14ac:dyDescent="0.25"/>
  <cols>
    <col min="1" max="1" width="18.375" style="5" customWidth="1"/>
    <col min="2" max="2" width="13.25" style="5" bestFit="1" customWidth="1"/>
    <col min="3" max="3" width="13.375" style="5" bestFit="1" customWidth="1"/>
    <col min="4" max="4" width="14.625" style="5" bestFit="1" customWidth="1"/>
    <col min="5" max="5" width="11.875" style="5" customWidth="1"/>
    <col min="6" max="16384" width="9" style="5"/>
  </cols>
  <sheetData>
    <row r="1" spans="1:5" ht="69" customHeight="1" x14ac:dyDescent="0.25"/>
    <row r="2" spans="1:5" x14ac:dyDescent="0.25">
      <c r="A2" s="22" t="s">
        <v>265</v>
      </c>
      <c r="C2" s="26" t="s">
        <v>248</v>
      </c>
    </row>
    <row r="4" spans="1:5" x14ac:dyDescent="0.25">
      <c r="A4" s="25" t="s">
        <v>38</v>
      </c>
      <c r="B4" s="25" t="s">
        <v>39</v>
      </c>
      <c r="C4" s="25" t="s">
        <v>266</v>
      </c>
      <c r="D4" s="25" t="s">
        <v>267</v>
      </c>
      <c r="E4" s="25" t="s">
        <v>268</v>
      </c>
    </row>
    <row r="5" spans="1:5" x14ac:dyDescent="0.25">
      <c r="A5" s="5" t="s">
        <v>239</v>
      </c>
      <c r="B5" s="5" t="s">
        <v>269</v>
      </c>
      <c r="C5" s="5" t="s">
        <v>270</v>
      </c>
      <c r="D5" s="23">
        <v>26</v>
      </c>
      <c r="E5" s="24">
        <v>23.96</v>
      </c>
    </row>
    <row r="6" spans="1:5" x14ac:dyDescent="0.25">
      <c r="A6" s="5" t="s">
        <v>233</v>
      </c>
      <c r="B6" s="5" t="s">
        <v>271</v>
      </c>
      <c r="C6" s="5" t="s">
        <v>270</v>
      </c>
      <c r="D6" s="23">
        <v>74</v>
      </c>
      <c r="E6" s="24">
        <v>57.79</v>
      </c>
    </row>
    <row r="7" spans="1:5" x14ac:dyDescent="0.25">
      <c r="A7" s="5" t="s">
        <v>272</v>
      </c>
      <c r="B7" s="5" t="s">
        <v>273</v>
      </c>
      <c r="C7" s="5" t="s">
        <v>270</v>
      </c>
      <c r="D7" s="23">
        <v>297</v>
      </c>
      <c r="E7" s="24">
        <v>44.34</v>
      </c>
    </row>
    <row r="8" spans="1:5" x14ac:dyDescent="0.25">
      <c r="A8" s="5" t="s">
        <v>241</v>
      </c>
      <c r="B8" s="5" t="s">
        <v>274</v>
      </c>
      <c r="C8" s="5" t="s">
        <v>270</v>
      </c>
      <c r="D8" s="23">
        <v>767</v>
      </c>
      <c r="E8" s="24">
        <v>48.44</v>
      </c>
    </row>
    <row r="9" spans="1:5" x14ac:dyDescent="0.25">
      <c r="A9" s="5" t="s">
        <v>240</v>
      </c>
      <c r="B9" s="5" t="s">
        <v>275</v>
      </c>
      <c r="C9" s="5" t="s">
        <v>270</v>
      </c>
      <c r="D9" s="23">
        <v>507</v>
      </c>
      <c r="E9" s="24">
        <v>92.52</v>
      </c>
    </row>
    <row r="10" spans="1:5" x14ac:dyDescent="0.25">
      <c r="A10" s="5" t="s">
        <v>244</v>
      </c>
      <c r="B10" s="5" t="s">
        <v>276</v>
      </c>
      <c r="C10" s="5" t="s">
        <v>270</v>
      </c>
      <c r="D10" s="23">
        <v>602</v>
      </c>
      <c r="E10" s="24">
        <v>75.25</v>
      </c>
    </row>
    <row r="11" spans="1:5" x14ac:dyDescent="0.25">
      <c r="A11" s="5" t="s">
        <v>277</v>
      </c>
      <c r="B11" s="5" t="s">
        <v>278</v>
      </c>
      <c r="C11" s="5" t="s">
        <v>270</v>
      </c>
      <c r="D11" s="23">
        <v>163</v>
      </c>
      <c r="E11" s="24">
        <v>77.25</v>
      </c>
    </row>
    <row r="12" spans="1:5" x14ac:dyDescent="0.25">
      <c r="A12" s="5" t="s">
        <v>279</v>
      </c>
      <c r="B12" s="5" t="s">
        <v>280</v>
      </c>
      <c r="C12" s="5" t="s">
        <v>270</v>
      </c>
      <c r="D12" s="23">
        <v>385</v>
      </c>
      <c r="E12" s="24">
        <v>32.83</v>
      </c>
    </row>
    <row r="13" spans="1:5" x14ac:dyDescent="0.25">
      <c r="A13" s="5" t="s">
        <v>281</v>
      </c>
      <c r="B13" s="5" t="s">
        <v>282</v>
      </c>
      <c r="C13" s="5" t="s">
        <v>270</v>
      </c>
      <c r="D13" s="23">
        <v>334</v>
      </c>
      <c r="E13" s="24">
        <v>89.07</v>
      </c>
    </row>
    <row r="14" spans="1:5" x14ac:dyDescent="0.25">
      <c r="A14" s="5" t="s">
        <v>238</v>
      </c>
      <c r="B14" s="5" t="s">
        <v>283</v>
      </c>
      <c r="C14" s="5" t="s">
        <v>284</v>
      </c>
      <c r="D14" s="23">
        <v>606</v>
      </c>
      <c r="E14" s="24">
        <v>70.459999999999994</v>
      </c>
    </row>
    <row r="15" spans="1:5" x14ac:dyDescent="0.25">
      <c r="A15" s="5" t="s">
        <v>285</v>
      </c>
      <c r="B15" s="5" t="s">
        <v>286</v>
      </c>
      <c r="C15" s="5" t="s">
        <v>284</v>
      </c>
      <c r="D15" s="23">
        <v>46</v>
      </c>
      <c r="E15" s="24">
        <v>99.85</v>
      </c>
    </row>
    <row r="16" spans="1:5" x14ac:dyDescent="0.25">
      <c r="A16" s="5" t="s">
        <v>287</v>
      </c>
      <c r="B16" s="5" t="s">
        <v>288</v>
      </c>
      <c r="C16" s="5" t="s">
        <v>284</v>
      </c>
      <c r="D16" s="23">
        <v>678</v>
      </c>
      <c r="E16" s="24">
        <v>60.77</v>
      </c>
    </row>
    <row r="17" spans="1:5" x14ac:dyDescent="0.25">
      <c r="A17" s="5" t="s">
        <v>289</v>
      </c>
      <c r="B17" s="5" t="s">
        <v>290</v>
      </c>
      <c r="C17" s="5" t="s">
        <v>284</v>
      </c>
      <c r="D17" s="23">
        <v>213</v>
      </c>
      <c r="E17" s="24">
        <v>71.849999999999994</v>
      </c>
    </row>
    <row r="18" spans="1:5" x14ac:dyDescent="0.25">
      <c r="A18" s="5" t="s">
        <v>242</v>
      </c>
      <c r="B18" s="5" t="s">
        <v>291</v>
      </c>
      <c r="C18" s="5" t="s">
        <v>284</v>
      </c>
      <c r="D18" s="23">
        <v>703</v>
      </c>
      <c r="E18" s="24">
        <v>74.45</v>
      </c>
    </row>
    <row r="19" spans="1:5" x14ac:dyDescent="0.25">
      <c r="A19" s="5" t="s">
        <v>292</v>
      </c>
      <c r="B19" s="5" t="s">
        <v>293</v>
      </c>
      <c r="C19" s="5" t="s">
        <v>284</v>
      </c>
      <c r="D19" s="23">
        <v>818</v>
      </c>
      <c r="E19" s="24">
        <v>44.54</v>
      </c>
    </row>
    <row r="20" spans="1:5" x14ac:dyDescent="0.25">
      <c r="A20" s="5" t="s">
        <v>294</v>
      </c>
      <c r="B20" s="5" t="s">
        <v>295</v>
      </c>
      <c r="C20" s="5" t="s">
        <v>284</v>
      </c>
      <c r="D20" s="23">
        <v>966</v>
      </c>
      <c r="E20" s="24">
        <v>24.99</v>
      </c>
    </row>
    <row r="21" spans="1:5" x14ac:dyDescent="0.25">
      <c r="A21" s="5" t="s">
        <v>296</v>
      </c>
      <c r="B21" s="5" t="s">
        <v>297</v>
      </c>
      <c r="C21" s="5" t="s">
        <v>284</v>
      </c>
      <c r="D21" s="23">
        <v>934</v>
      </c>
      <c r="E21" s="24">
        <v>55.88</v>
      </c>
    </row>
    <row r="22" spans="1:5" x14ac:dyDescent="0.25">
      <c r="A22" s="5" t="s">
        <v>246</v>
      </c>
      <c r="B22" s="5" t="s">
        <v>298</v>
      </c>
      <c r="C22" s="5" t="s">
        <v>284</v>
      </c>
      <c r="D22" s="23">
        <v>658</v>
      </c>
      <c r="E22" s="24">
        <v>18.64</v>
      </c>
    </row>
    <row r="23" spans="1:5" x14ac:dyDescent="0.25">
      <c r="A23" s="5" t="s">
        <v>243</v>
      </c>
      <c r="B23" s="5" t="s">
        <v>299</v>
      </c>
      <c r="C23" s="5" t="s">
        <v>284</v>
      </c>
      <c r="D23" s="23">
        <v>362</v>
      </c>
      <c r="E23" s="24">
        <v>14.28</v>
      </c>
    </row>
    <row r="24" spans="1:5" x14ac:dyDescent="0.25">
      <c r="A24" s="5" t="s">
        <v>300</v>
      </c>
      <c r="B24" s="5" t="s">
        <v>301</v>
      </c>
      <c r="C24" s="5" t="s">
        <v>284</v>
      </c>
      <c r="D24" s="23">
        <v>665</v>
      </c>
      <c r="E24" s="24">
        <v>36.1</v>
      </c>
    </row>
    <row r="25" spans="1:5" x14ac:dyDescent="0.25">
      <c r="A25" s="5" t="s">
        <v>302</v>
      </c>
      <c r="B25" s="5" t="s">
        <v>303</v>
      </c>
      <c r="C25" s="5" t="s">
        <v>284</v>
      </c>
      <c r="D25" s="23">
        <v>754</v>
      </c>
      <c r="E25" s="24">
        <v>93.55</v>
      </c>
    </row>
    <row r="26" spans="1:5" x14ac:dyDescent="0.25">
      <c r="A26" s="5" t="s">
        <v>304</v>
      </c>
      <c r="B26" s="5" t="s">
        <v>305</v>
      </c>
      <c r="C26" s="5" t="s">
        <v>284</v>
      </c>
      <c r="D26" s="23">
        <v>186</v>
      </c>
      <c r="E26" s="24">
        <v>31.87</v>
      </c>
    </row>
    <row r="27" spans="1:5" x14ac:dyDescent="0.25">
      <c r="A27" s="5" t="s">
        <v>306</v>
      </c>
      <c r="B27" s="5" t="s">
        <v>307</v>
      </c>
      <c r="C27" s="5" t="s">
        <v>284</v>
      </c>
      <c r="D27" s="23">
        <v>970</v>
      </c>
      <c r="E27" s="24">
        <v>31.58</v>
      </c>
    </row>
    <row r="28" spans="1:5" x14ac:dyDescent="0.25">
      <c r="A28" s="5" t="s">
        <v>231</v>
      </c>
      <c r="B28" s="5" t="s">
        <v>308</v>
      </c>
      <c r="C28" s="5" t="s">
        <v>309</v>
      </c>
      <c r="D28" s="23">
        <v>187</v>
      </c>
      <c r="E28" s="24">
        <v>63.08</v>
      </c>
    </row>
    <row r="29" spans="1:5" x14ac:dyDescent="0.25">
      <c r="A29" s="5" t="s">
        <v>235</v>
      </c>
      <c r="B29" s="5" t="s">
        <v>310</v>
      </c>
      <c r="C29" s="5" t="s">
        <v>309</v>
      </c>
      <c r="D29" s="23">
        <v>73</v>
      </c>
      <c r="E29" s="24">
        <v>23.09</v>
      </c>
    </row>
    <row r="30" spans="1:5" x14ac:dyDescent="0.25">
      <c r="A30" s="5" t="s">
        <v>311</v>
      </c>
      <c r="B30" s="5" t="s">
        <v>312</v>
      </c>
      <c r="C30" s="5" t="s">
        <v>309</v>
      </c>
      <c r="D30" s="23">
        <v>418</v>
      </c>
      <c r="E30" s="24">
        <v>5.07</v>
      </c>
    </row>
    <row r="31" spans="1:5" x14ac:dyDescent="0.25">
      <c r="A31" s="5" t="s">
        <v>237</v>
      </c>
      <c r="B31" s="5" t="s">
        <v>313</v>
      </c>
      <c r="C31" s="5" t="s">
        <v>309</v>
      </c>
      <c r="D31" s="23">
        <v>633</v>
      </c>
      <c r="E31" s="24">
        <v>97.74</v>
      </c>
    </row>
    <row r="32" spans="1:5" x14ac:dyDescent="0.25">
      <c r="A32" s="5" t="s">
        <v>245</v>
      </c>
      <c r="B32" s="5" t="s">
        <v>314</v>
      </c>
      <c r="C32" s="5" t="s">
        <v>309</v>
      </c>
      <c r="D32" s="23">
        <v>830</v>
      </c>
      <c r="E32" s="24">
        <v>95.94</v>
      </c>
    </row>
    <row r="33" spans="1:5" x14ac:dyDescent="0.25">
      <c r="A33" s="5" t="s">
        <v>315</v>
      </c>
      <c r="B33" s="5" t="s">
        <v>316</v>
      </c>
      <c r="C33" s="5" t="s">
        <v>309</v>
      </c>
      <c r="D33" s="23">
        <v>264</v>
      </c>
      <c r="E33" s="24">
        <v>12.45</v>
      </c>
    </row>
    <row r="34" spans="1:5" x14ac:dyDescent="0.25">
      <c r="A34" s="5" t="s">
        <v>234</v>
      </c>
      <c r="B34" s="5" t="s">
        <v>317</v>
      </c>
      <c r="C34" s="5" t="s">
        <v>309</v>
      </c>
      <c r="D34" s="23">
        <v>927</v>
      </c>
      <c r="E34" s="24">
        <v>62.61</v>
      </c>
    </row>
    <row r="35" spans="1:5" x14ac:dyDescent="0.25">
      <c r="A35" s="5" t="s">
        <v>318</v>
      </c>
      <c r="B35" s="5" t="s">
        <v>319</v>
      </c>
      <c r="C35" s="5" t="s">
        <v>309</v>
      </c>
      <c r="D35" s="23">
        <v>692</v>
      </c>
      <c r="E35" s="24">
        <v>65.489999999999995</v>
      </c>
    </row>
  </sheetData>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H13" sqref="H13:I14"/>
    </sheetView>
  </sheetViews>
  <sheetFormatPr defaultRowHeight="15" x14ac:dyDescent="0.25"/>
  <cols>
    <col min="1" max="1" width="13.5" style="5" customWidth="1"/>
    <col min="2" max="2" width="15.25" style="5" bestFit="1" customWidth="1"/>
    <col min="3" max="4" width="9.5" style="5" bestFit="1" customWidth="1"/>
    <col min="5" max="5" width="9.625" style="5" bestFit="1" customWidth="1"/>
    <col min="6" max="6" width="13.25" style="5" bestFit="1" customWidth="1"/>
    <col min="7" max="16384" width="9" style="5"/>
  </cols>
  <sheetData>
    <row r="1" spans="1:6" ht="20.25" thickBot="1" x14ac:dyDescent="0.35">
      <c r="A1" s="53" t="s">
        <v>248</v>
      </c>
      <c r="B1" s="53"/>
      <c r="C1" s="53"/>
      <c r="D1" s="53"/>
      <c r="E1" s="53"/>
      <c r="F1" s="53"/>
    </row>
    <row r="2" spans="1:6" ht="18.75" thickTop="1" thickBot="1" x14ac:dyDescent="0.35">
      <c r="A2" s="52" t="s">
        <v>331</v>
      </c>
      <c r="B2" s="52"/>
      <c r="C2" s="52"/>
      <c r="D2" s="52"/>
      <c r="E2" s="52"/>
      <c r="F2" s="52"/>
    </row>
    <row r="3" spans="1:6" ht="15.75" thickTop="1" x14ac:dyDescent="0.25">
      <c r="A3" s="15"/>
      <c r="B3" s="14"/>
      <c r="C3" s="16"/>
      <c r="D3" s="14"/>
      <c r="E3" s="14"/>
    </row>
    <row r="4" spans="1:6" x14ac:dyDescent="0.25">
      <c r="B4" s="14"/>
      <c r="C4" s="14"/>
      <c r="D4" s="14"/>
      <c r="E4" s="14"/>
    </row>
    <row r="5" spans="1:6" x14ac:dyDescent="0.25">
      <c r="B5" s="28" t="s">
        <v>332</v>
      </c>
      <c r="C5" s="28" t="s">
        <v>333</v>
      </c>
      <c r="D5" s="28" t="s">
        <v>334</v>
      </c>
      <c r="E5" s="28" t="s">
        <v>249</v>
      </c>
      <c r="F5" s="28" t="s">
        <v>250</v>
      </c>
    </row>
    <row r="6" spans="1:6" x14ac:dyDescent="0.25">
      <c r="A6" s="27" t="s">
        <v>251</v>
      </c>
      <c r="B6" s="17">
        <v>6100</v>
      </c>
      <c r="C6" s="17">
        <v>3421</v>
      </c>
      <c r="D6" s="17">
        <v>4583</v>
      </c>
      <c r="E6" s="17">
        <f t="shared" ref="E6:E12" si="0">SUM(B6:D6)</f>
        <v>14104</v>
      </c>
      <c r="F6" s="18"/>
    </row>
    <row r="7" spans="1:6" x14ac:dyDescent="0.25">
      <c r="A7" s="27" t="s">
        <v>252</v>
      </c>
      <c r="B7" s="19">
        <v>5425</v>
      </c>
      <c r="C7" s="19">
        <v>9568</v>
      </c>
      <c r="D7" s="19">
        <v>8862</v>
      </c>
      <c r="E7" s="19">
        <f t="shared" si="0"/>
        <v>23855</v>
      </c>
      <c r="F7" s="18"/>
    </row>
    <row r="8" spans="1:6" x14ac:dyDescent="0.25">
      <c r="A8" s="27" t="s">
        <v>253</v>
      </c>
      <c r="B8" s="19">
        <v>1100</v>
      </c>
      <c r="C8" s="19">
        <v>1190</v>
      </c>
      <c r="D8" s="19">
        <v>1253</v>
      </c>
      <c r="E8" s="19">
        <f t="shared" si="0"/>
        <v>3543</v>
      </c>
      <c r="F8" s="18"/>
    </row>
    <row r="9" spans="1:6" x14ac:dyDescent="0.25">
      <c r="A9" s="27" t="s">
        <v>254</v>
      </c>
      <c r="B9" s="19">
        <v>1597</v>
      </c>
      <c r="C9" s="19">
        <v>3578</v>
      </c>
      <c r="D9" s="19">
        <v>2569</v>
      </c>
      <c r="E9" s="19">
        <f t="shared" si="0"/>
        <v>7744</v>
      </c>
      <c r="F9" s="18"/>
    </row>
    <row r="10" spans="1:6" x14ac:dyDescent="0.25">
      <c r="A10" s="27" t="s">
        <v>255</v>
      </c>
      <c r="B10" s="19">
        <v>3651</v>
      </c>
      <c r="C10" s="19">
        <v>4127</v>
      </c>
      <c r="D10" s="19">
        <v>6289</v>
      </c>
      <c r="E10" s="19">
        <f t="shared" si="0"/>
        <v>14067</v>
      </c>
      <c r="F10" s="18"/>
    </row>
    <row r="11" spans="1:6" x14ac:dyDescent="0.25">
      <c r="A11" s="27" t="s">
        <v>256</v>
      </c>
      <c r="B11" s="19">
        <v>7532</v>
      </c>
      <c r="C11" s="19">
        <v>6541</v>
      </c>
      <c r="D11" s="19">
        <v>8523</v>
      </c>
      <c r="E11" s="19">
        <f t="shared" si="0"/>
        <v>22596</v>
      </c>
      <c r="F11" s="18"/>
    </row>
    <row r="12" spans="1:6" x14ac:dyDescent="0.25">
      <c r="A12" s="27" t="s">
        <v>257</v>
      </c>
      <c r="B12" s="19">
        <v>2589</v>
      </c>
      <c r="C12" s="19">
        <v>2080</v>
      </c>
      <c r="D12" s="19">
        <v>3874</v>
      </c>
      <c r="E12" s="19">
        <f t="shared" si="0"/>
        <v>8543</v>
      </c>
      <c r="F12" s="18"/>
    </row>
    <row r="13" spans="1:6" x14ac:dyDescent="0.25">
      <c r="B13" s="14"/>
      <c r="C13" s="14"/>
      <c r="D13" s="14"/>
      <c r="E13" s="14"/>
      <c r="F13" s="18"/>
    </row>
    <row r="14" spans="1:6" x14ac:dyDescent="0.25">
      <c r="A14" s="5" t="s">
        <v>249</v>
      </c>
      <c r="B14" s="20"/>
      <c r="C14" s="20"/>
      <c r="D14" s="20"/>
      <c r="E14" s="20"/>
      <c r="F14" s="18">
        <v>1</v>
      </c>
    </row>
    <row r="15" spans="1:6" x14ac:dyDescent="0.25">
      <c r="A15" s="5" t="s">
        <v>258</v>
      </c>
      <c r="B15" s="19"/>
      <c r="C15" s="19"/>
      <c r="D15" s="19"/>
      <c r="E15" s="19"/>
    </row>
    <row r="16" spans="1:6" x14ac:dyDescent="0.25">
      <c r="A16" s="5" t="s">
        <v>259</v>
      </c>
      <c r="B16" s="19"/>
      <c r="C16" s="19"/>
      <c r="D16" s="19"/>
      <c r="E16" s="19"/>
    </row>
    <row r="17" spans="1:5" x14ac:dyDescent="0.25">
      <c r="A17" s="5" t="s">
        <v>260</v>
      </c>
      <c r="B17" s="19"/>
      <c r="C17" s="19"/>
      <c r="D17" s="19"/>
      <c r="E17" s="19"/>
    </row>
    <row r="18" spans="1:5" x14ac:dyDescent="0.25">
      <c r="A18" s="5" t="s">
        <v>261</v>
      </c>
      <c r="B18" s="19"/>
      <c r="C18" s="19"/>
      <c r="D18" s="19"/>
      <c r="E18" s="19"/>
    </row>
    <row r="20" spans="1:5" x14ac:dyDescent="0.25">
      <c r="A20" s="5" t="s">
        <v>262</v>
      </c>
      <c r="B20" s="21">
        <v>42736</v>
      </c>
    </row>
    <row r="21" spans="1:5" x14ac:dyDescent="0.25">
      <c r="A21" s="5" t="s">
        <v>263</v>
      </c>
      <c r="B21" s="21">
        <f ca="1">TODAY()</f>
        <v>42681</v>
      </c>
    </row>
    <row r="22" spans="1:5" x14ac:dyDescent="0.25">
      <c r="A22" s="5" t="s">
        <v>264</v>
      </c>
      <c r="B22" s="51">
        <f ca="1">NOW()</f>
        <v>42681.595123495368</v>
      </c>
      <c r="C22" s="51"/>
    </row>
  </sheetData>
  <mergeCells count="3">
    <mergeCell ref="B22:C22"/>
    <mergeCell ref="A2:F2"/>
    <mergeCell ref="A1:F1"/>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opLeftCell="A2" zoomScaleNormal="100" workbookViewId="0">
      <selection activeCell="C13" sqref="C13"/>
    </sheetView>
  </sheetViews>
  <sheetFormatPr defaultRowHeight="15" x14ac:dyDescent="0.25"/>
  <cols>
    <col min="1" max="1" width="18.375" style="5" customWidth="1"/>
    <col min="2" max="2" width="15.75" style="5" customWidth="1"/>
    <col min="3" max="3" width="9.75" style="5" customWidth="1"/>
    <col min="4" max="4" width="10.25" style="47" bestFit="1" customWidth="1"/>
    <col min="5" max="5" width="14.125" style="47" customWidth="1"/>
    <col min="6" max="6" width="15.125" style="5" customWidth="1"/>
    <col min="7" max="7" width="9" style="5"/>
    <col min="8" max="8" width="16.25" style="5" customWidth="1"/>
    <col min="9" max="16384" width="9" style="5"/>
  </cols>
  <sheetData>
    <row r="1" spans="1:8" ht="69" customHeight="1" x14ac:dyDescent="0.25"/>
    <row r="2" spans="1:8" x14ac:dyDescent="0.25">
      <c r="A2" s="22" t="s">
        <v>335</v>
      </c>
      <c r="E2"/>
      <c r="F2"/>
    </row>
    <row r="4" spans="1:8" ht="15.75" x14ac:dyDescent="0.25">
      <c r="A4" s="49" t="s">
        <v>229</v>
      </c>
      <c r="B4" s="49" t="s">
        <v>320</v>
      </c>
      <c r="C4" s="49" t="s">
        <v>4</v>
      </c>
      <c r="D4" s="25" t="s">
        <v>321</v>
      </c>
      <c r="E4" s="25" t="s">
        <v>46</v>
      </c>
      <c r="F4" s="49" t="s">
        <v>336</v>
      </c>
      <c r="G4" s="26"/>
      <c r="H4" s="50"/>
    </row>
    <row r="5" spans="1:8" ht="15.75" x14ac:dyDescent="0.25">
      <c r="A5" s="45" t="s">
        <v>240</v>
      </c>
      <c r="B5" s="45" t="s">
        <v>322</v>
      </c>
      <c r="C5" s="45" t="s">
        <v>323</v>
      </c>
      <c r="D5" s="46">
        <v>40</v>
      </c>
      <c r="E5" s="46">
        <v>17.88</v>
      </c>
      <c r="F5" s="48">
        <f>Payroll[[#This Row],[Hours]]*Payroll[[#This Row],[Rate]]</f>
        <v>715.19999999999993</v>
      </c>
    </row>
    <row r="6" spans="1:8" ht="15.75" x14ac:dyDescent="0.25">
      <c r="A6" s="45" t="s">
        <v>231</v>
      </c>
      <c r="B6" s="45" t="s">
        <v>322</v>
      </c>
      <c r="C6" s="45" t="s">
        <v>16</v>
      </c>
      <c r="D6" s="46">
        <v>29.3</v>
      </c>
      <c r="E6" s="46">
        <v>13.09</v>
      </c>
      <c r="F6" s="48">
        <f>Payroll[[#This Row],[Hours]]*Payroll[[#This Row],[Rate]]</f>
        <v>383.53699999999998</v>
      </c>
    </row>
    <row r="7" spans="1:8" ht="15.75" x14ac:dyDescent="0.25">
      <c r="A7" s="45" t="s">
        <v>235</v>
      </c>
      <c r="B7" s="45" t="s">
        <v>322</v>
      </c>
      <c r="C7" s="45" t="s">
        <v>16</v>
      </c>
      <c r="D7" s="46">
        <v>15.1</v>
      </c>
      <c r="E7" s="46">
        <v>45.09</v>
      </c>
      <c r="F7" s="48">
        <f>Payroll[[#This Row],[Hours]]*Payroll[[#This Row],[Rate]]</f>
        <v>680.85900000000004</v>
      </c>
    </row>
    <row r="8" spans="1:8" ht="15.75" x14ac:dyDescent="0.25">
      <c r="A8" s="45" t="s">
        <v>289</v>
      </c>
      <c r="B8" s="45" t="s">
        <v>322</v>
      </c>
      <c r="C8" s="45" t="s">
        <v>10</v>
      </c>
      <c r="D8" s="46">
        <v>26.6</v>
      </c>
      <c r="E8" s="46">
        <v>15.99</v>
      </c>
      <c r="F8" s="48">
        <f>Payroll[[#This Row],[Hours]]*Payroll[[#This Row],[Rate]]</f>
        <v>425.334</v>
      </c>
    </row>
    <row r="9" spans="1:8" ht="15.75" x14ac:dyDescent="0.25">
      <c r="A9" s="45" t="s">
        <v>239</v>
      </c>
      <c r="B9" s="45" t="s">
        <v>324</v>
      </c>
      <c r="C9" s="45" t="s">
        <v>323</v>
      </c>
      <c r="D9" s="46">
        <v>59.6</v>
      </c>
      <c r="E9" s="46">
        <v>39.97</v>
      </c>
      <c r="F9" s="48">
        <f>Payroll[[#This Row],[Hours]]*Payroll[[#This Row],[Rate]]</f>
        <v>2382.212</v>
      </c>
    </row>
    <row r="10" spans="1:8" ht="15.75" x14ac:dyDescent="0.25">
      <c r="A10" s="45" t="s">
        <v>245</v>
      </c>
      <c r="B10" s="45" t="s">
        <v>324</v>
      </c>
      <c r="C10" s="45" t="s">
        <v>14</v>
      </c>
      <c r="D10" s="46">
        <v>33.200000000000003</v>
      </c>
      <c r="E10" s="46">
        <v>24.05</v>
      </c>
      <c r="F10" s="48">
        <f>Payroll[[#This Row],[Hours]]*Payroll[[#This Row],[Rate]]</f>
        <v>798.46</v>
      </c>
    </row>
    <row r="11" spans="1:8" ht="15.75" x14ac:dyDescent="0.25">
      <c r="A11" s="45" t="s">
        <v>242</v>
      </c>
      <c r="B11" s="45" t="s">
        <v>324</v>
      </c>
      <c r="C11" s="45" t="s">
        <v>10</v>
      </c>
      <c r="D11" s="46">
        <v>96.3</v>
      </c>
      <c r="E11" s="46">
        <v>35.92</v>
      </c>
      <c r="F11" s="48">
        <f>Payroll[[#This Row],[Hours]]*Payroll[[#This Row],[Rate]]</f>
        <v>3459.096</v>
      </c>
    </row>
    <row r="12" spans="1:8" ht="15.75" x14ac:dyDescent="0.25">
      <c r="A12" s="45" t="s">
        <v>234</v>
      </c>
      <c r="B12" s="45" t="s">
        <v>324</v>
      </c>
      <c r="C12" s="45" t="s">
        <v>247</v>
      </c>
      <c r="D12" s="46">
        <v>85.3</v>
      </c>
      <c r="E12" s="46">
        <v>24.14</v>
      </c>
      <c r="F12" s="48">
        <f>Payroll[[#This Row],[Hours]]*Payroll[[#This Row],[Rate]]</f>
        <v>2059.1419999999998</v>
      </c>
    </row>
    <row r="13" spans="1:8" ht="15.75" x14ac:dyDescent="0.25">
      <c r="A13" s="45" t="s">
        <v>233</v>
      </c>
      <c r="B13" s="45" t="s">
        <v>325</v>
      </c>
      <c r="C13" s="45" t="s">
        <v>6</v>
      </c>
      <c r="D13" s="46">
        <v>80.400000000000006</v>
      </c>
      <c r="E13" s="46">
        <v>16.53</v>
      </c>
      <c r="F13" s="48">
        <f>Payroll[[#This Row],[Hours]]*Payroll[[#This Row],[Rate]]</f>
        <v>1329.0120000000002</v>
      </c>
    </row>
    <row r="14" spans="1:8" ht="15.75" x14ac:dyDescent="0.25">
      <c r="A14" s="45" t="s">
        <v>285</v>
      </c>
      <c r="B14" s="45" t="s">
        <v>325</v>
      </c>
      <c r="C14" s="45" t="s">
        <v>323</v>
      </c>
      <c r="D14" s="46">
        <v>84.6</v>
      </c>
      <c r="E14" s="46">
        <v>29.76</v>
      </c>
      <c r="F14" s="48">
        <f>Payroll[[#This Row],[Hours]]*Payroll[[#This Row],[Rate]]</f>
        <v>2517.6959999999999</v>
      </c>
    </row>
    <row r="15" spans="1:8" ht="15.75" x14ac:dyDescent="0.25">
      <c r="A15" s="45" t="s">
        <v>287</v>
      </c>
      <c r="B15" s="45" t="s">
        <v>325</v>
      </c>
      <c r="C15" s="45" t="s">
        <v>323</v>
      </c>
      <c r="D15" s="46">
        <v>13.2</v>
      </c>
      <c r="E15" s="46">
        <v>12.06</v>
      </c>
      <c r="F15" s="48">
        <f>Payroll[[#This Row],[Hours]]*Payroll[[#This Row],[Rate]]</f>
        <v>159.19200000000001</v>
      </c>
    </row>
    <row r="16" spans="1:8" ht="15.75" x14ac:dyDescent="0.25">
      <c r="A16" s="45" t="s">
        <v>294</v>
      </c>
      <c r="B16" s="45" t="s">
        <v>325</v>
      </c>
      <c r="C16" s="45" t="s">
        <v>323</v>
      </c>
      <c r="D16" s="46">
        <v>78.5</v>
      </c>
      <c r="E16" s="46">
        <v>28.73</v>
      </c>
      <c r="F16" s="48">
        <f>Payroll[[#This Row],[Hours]]*Payroll[[#This Row],[Rate]]</f>
        <v>2255.3049999999998</v>
      </c>
    </row>
    <row r="17" spans="1:6" ht="15.75" x14ac:dyDescent="0.25">
      <c r="A17" s="45" t="s">
        <v>246</v>
      </c>
      <c r="B17" s="45" t="s">
        <v>326</v>
      </c>
      <c r="C17" s="45" t="s">
        <v>323</v>
      </c>
      <c r="D17" s="46">
        <v>87.3</v>
      </c>
      <c r="E17" s="46">
        <v>19.68</v>
      </c>
      <c r="F17" s="48">
        <f>Payroll[[#This Row],[Hours]]*Payroll[[#This Row],[Rate]]</f>
        <v>1718.0639999999999</v>
      </c>
    </row>
    <row r="18" spans="1:6" ht="15.75" x14ac:dyDescent="0.25">
      <c r="A18" s="45" t="s">
        <v>236</v>
      </c>
      <c r="B18" s="45" t="s">
        <v>326</v>
      </c>
      <c r="C18" s="45" t="s">
        <v>247</v>
      </c>
      <c r="D18" s="46">
        <v>11.9</v>
      </c>
      <c r="E18" s="46">
        <v>32.14</v>
      </c>
      <c r="F18" s="48">
        <f>Payroll[[#This Row],[Hours]]*Payroll[[#This Row],[Rate]]</f>
        <v>382.46600000000001</v>
      </c>
    </row>
    <row r="19" spans="1:6" ht="15.75" x14ac:dyDescent="0.25">
      <c r="A19" s="45" t="s">
        <v>244</v>
      </c>
      <c r="B19" s="45" t="s">
        <v>326</v>
      </c>
      <c r="C19" s="45" t="s">
        <v>10</v>
      </c>
      <c r="D19" s="46">
        <v>16.2</v>
      </c>
      <c r="E19" s="46">
        <v>33.04</v>
      </c>
      <c r="F19" s="48">
        <f>Payroll[[#This Row],[Hours]]*Payroll[[#This Row],[Rate]]</f>
        <v>535.24799999999993</v>
      </c>
    </row>
    <row r="20" spans="1:6" ht="15.75" x14ac:dyDescent="0.25">
      <c r="A20" s="45" t="s">
        <v>232</v>
      </c>
      <c r="B20" s="45" t="s">
        <v>327</v>
      </c>
      <c r="C20" s="45" t="s">
        <v>16</v>
      </c>
      <c r="D20" s="46">
        <v>87.6</v>
      </c>
      <c r="E20" s="46">
        <v>23</v>
      </c>
      <c r="F20" s="48">
        <f>Payroll[[#This Row],[Hours]]*Payroll[[#This Row],[Rate]]</f>
        <v>2014.8</v>
      </c>
    </row>
    <row r="21" spans="1:6" ht="15.75" x14ac:dyDescent="0.25">
      <c r="A21" s="45" t="s">
        <v>300</v>
      </c>
      <c r="B21" s="45" t="s">
        <v>327</v>
      </c>
      <c r="C21" s="45" t="s">
        <v>14</v>
      </c>
      <c r="D21" s="46">
        <v>70.599999999999994</v>
      </c>
      <c r="E21" s="46">
        <v>20.84</v>
      </c>
      <c r="F21" s="48">
        <f>Payroll[[#This Row],[Hours]]*Payroll[[#This Row],[Rate]]</f>
        <v>1471.3039999999999</v>
      </c>
    </row>
    <row r="22" spans="1:6" ht="15.75" x14ac:dyDescent="0.25">
      <c r="A22" s="45" t="s">
        <v>272</v>
      </c>
      <c r="B22" s="45" t="s">
        <v>327</v>
      </c>
      <c r="C22" s="45" t="s">
        <v>10</v>
      </c>
      <c r="D22" s="46">
        <v>82.4</v>
      </c>
      <c r="E22" s="46">
        <v>24.54</v>
      </c>
      <c r="F22" s="48">
        <f>Payroll[[#This Row],[Hours]]*Payroll[[#This Row],[Rate]]</f>
        <v>2022.096</v>
      </c>
    </row>
    <row r="23" spans="1:6" ht="15.75" x14ac:dyDescent="0.25">
      <c r="A23" s="45" t="s">
        <v>281</v>
      </c>
      <c r="B23" s="45" t="s">
        <v>327</v>
      </c>
      <c r="C23" s="45" t="s">
        <v>247</v>
      </c>
      <c r="D23" s="46">
        <v>46.4</v>
      </c>
      <c r="E23" s="46">
        <v>38.799999999999997</v>
      </c>
      <c r="F23" s="48">
        <f>Payroll[[#This Row],[Hours]]*Payroll[[#This Row],[Rate]]</f>
        <v>1800.3199999999997</v>
      </c>
    </row>
    <row r="24" spans="1:6" ht="15.75" x14ac:dyDescent="0.25">
      <c r="A24" s="45" t="s">
        <v>277</v>
      </c>
      <c r="B24" s="45" t="s">
        <v>328</v>
      </c>
      <c r="C24" s="45" t="s">
        <v>6</v>
      </c>
      <c r="D24" s="46">
        <v>22.5</v>
      </c>
      <c r="E24" s="46">
        <v>11.51</v>
      </c>
      <c r="F24" s="48">
        <f>Payroll[[#This Row],[Hours]]*Payroll[[#This Row],[Rate]]</f>
        <v>258.97500000000002</v>
      </c>
    </row>
    <row r="25" spans="1:6" ht="15.75" x14ac:dyDescent="0.25">
      <c r="A25" s="45" t="s">
        <v>311</v>
      </c>
      <c r="B25" s="45" t="s">
        <v>328</v>
      </c>
      <c r="C25" s="45" t="s">
        <v>247</v>
      </c>
      <c r="D25" s="46">
        <v>59.1</v>
      </c>
      <c r="E25" s="46">
        <v>34.83</v>
      </c>
      <c r="F25" s="48">
        <f>Payroll[[#This Row],[Hours]]*Payroll[[#This Row],[Rate]]</f>
        <v>2058.453</v>
      </c>
    </row>
    <row r="26" spans="1:6" ht="15.75" x14ac:dyDescent="0.25">
      <c r="A26" s="45" t="s">
        <v>329</v>
      </c>
      <c r="B26" s="45" t="s">
        <v>328</v>
      </c>
      <c r="C26" s="45" t="s">
        <v>14</v>
      </c>
      <c r="D26" s="46">
        <v>80.099999999999994</v>
      </c>
      <c r="E26" s="46">
        <v>44.62</v>
      </c>
      <c r="F26" s="48">
        <f>Payroll[[#This Row],[Hours]]*Payroll[[#This Row],[Rate]]</f>
        <v>3574.0619999999994</v>
      </c>
    </row>
    <row r="27" spans="1:6" ht="15.75" x14ac:dyDescent="0.25">
      <c r="A27" s="45" t="s">
        <v>296</v>
      </c>
      <c r="B27" s="45" t="s">
        <v>328</v>
      </c>
      <c r="C27" s="45" t="s">
        <v>16</v>
      </c>
      <c r="D27" s="46">
        <v>97.2</v>
      </c>
      <c r="E27" s="46">
        <v>30.3</v>
      </c>
      <c r="F27" s="48">
        <f>Payroll[[#This Row],[Hours]]*Payroll[[#This Row],[Rate]]</f>
        <v>2945.1600000000003</v>
      </c>
    </row>
    <row r="28" spans="1:6" ht="15.75" x14ac:dyDescent="0.25">
      <c r="A28" s="45" t="s">
        <v>306</v>
      </c>
      <c r="B28" s="45" t="s">
        <v>328</v>
      </c>
      <c r="C28" s="45" t="s">
        <v>14</v>
      </c>
      <c r="D28" s="46">
        <v>13.6</v>
      </c>
      <c r="E28" s="46">
        <v>20.14</v>
      </c>
      <c r="F28" s="48">
        <f>Payroll[[#This Row],[Hours]]*Payroll[[#This Row],[Rate]]</f>
        <v>273.904</v>
      </c>
    </row>
    <row r="29" spans="1:6" ht="15.75" x14ac:dyDescent="0.25">
      <c r="A29" s="45" t="s">
        <v>237</v>
      </c>
      <c r="B29" s="45" t="s">
        <v>230</v>
      </c>
      <c r="C29" s="45" t="s">
        <v>6</v>
      </c>
      <c r="D29" s="46">
        <v>68.599999999999994</v>
      </c>
      <c r="E29" s="46">
        <v>23.74</v>
      </c>
      <c r="F29" s="48">
        <f>Payroll[[#This Row],[Hours]]*Payroll[[#This Row],[Rate]]</f>
        <v>1628.5639999999999</v>
      </c>
    </row>
    <row r="30" spans="1:6" ht="15.75" x14ac:dyDescent="0.25">
      <c r="A30" s="45" t="s">
        <v>238</v>
      </c>
      <c r="B30" s="45" t="s">
        <v>230</v>
      </c>
      <c r="C30" s="45" t="s">
        <v>247</v>
      </c>
      <c r="D30" s="46">
        <v>62.9</v>
      </c>
      <c r="E30" s="46">
        <v>47.9</v>
      </c>
      <c r="F30" s="48">
        <f>Payroll[[#This Row],[Hours]]*Payroll[[#This Row],[Rate]]</f>
        <v>3012.91</v>
      </c>
    </row>
    <row r="31" spans="1:6" ht="15.75" x14ac:dyDescent="0.25">
      <c r="A31" s="45" t="s">
        <v>243</v>
      </c>
      <c r="B31" s="45" t="s">
        <v>230</v>
      </c>
      <c r="C31" s="45" t="s">
        <v>16</v>
      </c>
      <c r="D31" s="46">
        <v>32.4</v>
      </c>
      <c r="E31" s="46">
        <v>14.37</v>
      </c>
      <c r="F31" s="48">
        <f>Payroll[[#This Row],[Hours]]*Payroll[[#This Row],[Rate]]</f>
        <v>465.58799999999997</v>
      </c>
    </row>
    <row r="32" spans="1:6" ht="15.75" x14ac:dyDescent="0.25">
      <c r="A32" s="45" t="s">
        <v>241</v>
      </c>
      <c r="B32" s="45" t="s">
        <v>230</v>
      </c>
      <c r="C32" s="45" t="s">
        <v>247</v>
      </c>
      <c r="D32" s="46">
        <v>78.400000000000006</v>
      </c>
      <c r="E32" s="46">
        <v>44.98</v>
      </c>
      <c r="F32" s="48">
        <f>Payroll[[#This Row],[Hours]]*Payroll[[#This Row],[Rate]]</f>
        <v>3526.4319999999998</v>
      </c>
    </row>
    <row r="33" spans="1:6" ht="15.75" x14ac:dyDescent="0.25">
      <c r="A33" s="45" t="s">
        <v>279</v>
      </c>
      <c r="B33" s="45" t="s">
        <v>230</v>
      </c>
      <c r="C33" s="45" t="s">
        <v>6</v>
      </c>
      <c r="D33" s="46">
        <v>10.199999999999999</v>
      </c>
      <c r="E33" s="46">
        <v>23.74</v>
      </c>
      <c r="F33" s="48">
        <f>Payroll[[#This Row],[Hours]]*Payroll[[#This Row],[Rate]]</f>
        <v>242.14799999999997</v>
      </c>
    </row>
    <row r="34" spans="1:6" ht="15.75" x14ac:dyDescent="0.25">
      <c r="A34" s="45" t="s">
        <v>292</v>
      </c>
      <c r="B34" s="45" t="s">
        <v>230</v>
      </c>
      <c r="C34" s="45" t="s">
        <v>14</v>
      </c>
      <c r="D34" s="46">
        <v>39.9</v>
      </c>
      <c r="E34" s="46">
        <v>41.66</v>
      </c>
      <c r="F34" s="48">
        <f>Payroll[[#This Row],[Hours]]*Payroll[[#This Row],[Rate]]</f>
        <v>1662.2339999999997</v>
      </c>
    </row>
    <row r="35" spans="1:6" ht="15.75" x14ac:dyDescent="0.25">
      <c r="A35" s="45" t="s">
        <v>302</v>
      </c>
      <c r="B35" s="45" t="s">
        <v>230</v>
      </c>
      <c r="C35" s="45" t="s">
        <v>323</v>
      </c>
      <c r="D35" s="46">
        <v>95</v>
      </c>
      <c r="E35" s="46">
        <v>48.63</v>
      </c>
      <c r="F35" s="48">
        <f>Payroll[[#This Row],[Hours]]*Payroll[[#This Row],[Rate]]</f>
        <v>4619.8500000000004</v>
      </c>
    </row>
    <row r="36" spans="1:6" ht="15.75" x14ac:dyDescent="0.25">
      <c r="A36" s="45" t="s">
        <v>304</v>
      </c>
      <c r="B36" s="45" t="s">
        <v>230</v>
      </c>
      <c r="C36" s="45" t="s">
        <v>323</v>
      </c>
      <c r="D36" s="46">
        <v>23.2</v>
      </c>
      <c r="E36" s="46">
        <v>45.11</v>
      </c>
      <c r="F36" s="48">
        <f>Payroll[[#This Row],[Hours]]*Payroll[[#This Row],[Rate]]</f>
        <v>1046.5519999999999</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zoomScaleNormal="100" workbookViewId="0">
      <selection activeCell="H1" sqref="H1"/>
    </sheetView>
  </sheetViews>
  <sheetFormatPr defaultRowHeight="15" x14ac:dyDescent="0.25"/>
  <cols>
    <col min="1" max="1" width="18.375" style="5" customWidth="1"/>
    <col min="2" max="2" width="15.75" style="5" customWidth="1"/>
    <col min="3" max="3" width="9.75" style="5" customWidth="1"/>
    <col min="4" max="4" width="10.25" style="47" bestFit="1" customWidth="1"/>
    <col min="5" max="5" width="14.125" style="47" customWidth="1"/>
    <col min="6" max="6" width="15.125" style="5" customWidth="1"/>
    <col min="7" max="7" width="9" style="5"/>
    <col min="8" max="8" width="16.25" style="5" customWidth="1"/>
    <col min="9" max="16384" width="9" style="5"/>
  </cols>
  <sheetData>
    <row r="1" spans="1:8" ht="69" customHeight="1" x14ac:dyDescent="0.25"/>
    <row r="2" spans="1:8" x14ac:dyDescent="0.25">
      <c r="A2" s="22" t="s">
        <v>335</v>
      </c>
      <c r="E2"/>
      <c r="F2"/>
    </row>
    <row r="4" spans="1:8" ht="15.75" x14ac:dyDescent="0.25">
      <c r="A4" s="49" t="s">
        <v>229</v>
      </c>
      <c r="B4" s="49" t="s">
        <v>320</v>
      </c>
      <c r="C4" s="49" t="s">
        <v>4</v>
      </c>
      <c r="D4" s="25" t="s">
        <v>321</v>
      </c>
      <c r="E4" s="25" t="s">
        <v>46</v>
      </c>
      <c r="F4" s="49" t="s">
        <v>336</v>
      </c>
      <c r="G4" s="26"/>
      <c r="H4" s="50"/>
    </row>
    <row r="5" spans="1:8" ht="15.75" x14ac:dyDescent="0.25">
      <c r="A5" s="45" t="s">
        <v>240</v>
      </c>
      <c r="B5" s="45" t="s">
        <v>322</v>
      </c>
      <c r="C5" s="45" t="s">
        <v>323</v>
      </c>
      <c r="D5" s="46"/>
      <c r="E5" s="56">
        <v>17.88</v>
      </c>
      <c r="F5" s="48">
        <f>Payroll4[[#This Row],[Hours]]*Payroll4[[#This Row],[Rate]]</f>
        <v>0</v>
      </c>
    </row>
    <row r="6" spans="1:8" ht="15.75" x14ac:dyDescent="0.25">
      <c r="A6" s="45" t="s">
        <v>231</v>
      </c>
      <c r="B6" s="45" t="s">
        <v>322</v>
      </c>
      <c r="C6" s="45" t="s">
        <v>16</v>
      </c>
      <c r="D6" s="46"/>
      <c r="E6" s="56">
        <v>13.09</v>
      </c>
      <c r="F6" s="48">
        <f>Payroll4[[#This Row],[Hours]]*Payroll4[[#This Row],[Rate]]</f>
        <v>0</v>
      </c>
    </row>
    <row r="7" spans="1:8" ht="15.75" x14ac:dyDescent="0.25">
      <c r="A7" s="45" t="s">
        <v>235</v>
      </c>
      <c r="B7" s="45" t="s">
        <v>322</v>
      </c>
      <c r="C7" s="45" t="s">
        <v>16</v>
      </c>
      <c r="D7" s="46"/>
      <c r="E7" s="56">
        <v>45.09</v>
      </c>
      <c r="F7" s="48">
        <f>Payroll4[[#This Row],[Hours]]*Payroll4[[#This Row],[Rate]]</f>
        <v>0</v>
      </c>
    </row>
    <row r="8" spans="1:8" ht="15.75" x14ac:dyDescent="0.25">
      <c r="A8" s="45" t="s">
        <v>289</v>
      </c>
      <c r="B8" s="45" t="s">
        <v>322</v>
      </c>
      <c r="C8" s="45" t="s">
        <v>10</v>
      </c>
      <c r="D8" s="46"/>
      <c r="E8" s="56">
        <v>15.99</v>
      </c>
      <c r="F8" s="48">
        <f>Payroll4[[#This Row],[Hours]]*Payroll4[[#This Row],[Rate]]</f>
        <v>0</v>
      </c>
    </row>
    <row r="9" spans="1:8" ht="15.75" x14ac:dyDescent="0.25">
      <c r="A9" s="45" t="s">
        <v>239</v>
      </c>
      <c r="B9" s="45" t="s">
        <v>324</v>
      </c>
      <c r="C9" s="45" t="s">
        <v>323</v>
      </c>
      <c r="D9" s="46"/>
      <c r="E9" s="56">
        <v>39.97</v>
      </c>
      <c r="F9" s="48">
        <f>Payroll4[[#This Row],[Hours]]*Payroll4[[#This Row],[Rate]]</f>
        <v>0</v>
      </c>
    </row>
    <row r="10" spans="1:8" ht="15.75" x14ac:dyDescent="0.25">
      <c r="A10" s="45" t="s">
        <v>245</v>
      </c>
      <c r="B10" s="45" t="s">
        <v>324</v>
      </c>
      <c r="C10" s="45" t="s">
        <v>14</v>
      </c>
      <c r="D10" s="46"/>
      <c r="E10" s="56">
        <v>24.05</v>
      </c>
      <c r="F10" s="48">
        <f>Payroll4[[#This Row],[Hours]]*Payroll4[[#This Row],[Rate]]</f>
        <v>0</v>
      </c>
    </row>
    <row r="11" spans="1:8" ht="15.75" x14ac:dyDescent="0.25">
      <c r="A11" s="45" t="s">
        <v>242</v>
      </c>
      <c r="B11" s="45" t="s">
        <v>324</v>
      </c>
      <c r="C11" s="45" t="s">
        <v>10</v>
      </c>
      <c r="D11" s="46"/>
      <c r="E11" s="56">
        <v>35.92</v>
      </c>
      <c r="F11" s="48">
        <f>Payroll4[[#This Row],[Hours]]*Payroll4[[#This Row],[Rate]]</f>
        <v>0</v>
      </c>
    </row>
    <row r="12" spans="1:8" ht="15.75" x14ac:dyDescent="0.25">
      <c r="A12" s="45" t="s">
        <v>234</v>
      </c>
      <c r="B12" s="45" t="s">
        <v>324</v>
      </c>
      <c r="C12" s="45" t="s">
        <v>247</v>
      </c>
      <c r="D12" s="46"/>
      <c r="E12" s="56">
        <v>24.14</v>
      </c>
      <c r="F12" s="48">
        <f>Payroll4[[#This Row],[Hours]]*Payroll4[[#This Row],[Rate]]</f>
        <v>0</v>
      </c>
    </row>
    <row r="13" spans="1:8" ht="15.75" x14ac:dyDescent="0.25">
      <c r="A13" s="45" t="s">
        <v>233</v>
      </c>
      <c r="B13" s="45" t="s">
        <v>325</v>
      </c>
      <c r="C13" s="45" t="s">
        <v>6</v>
      </c>
      <c r="D13" s="46"/>
      <c r="E13" s="56">
        <v>16.53</v>
      </c>
      <c r="F13" s="48">
        <f>Payroll4[[#This Row],[Hours]]*Payroll4[[#This Row],[Rate]]</f>
        <v>0</v>
      </c>
    </row>
    <row r="14" spans="1:8" ht="15.75" x14ac:dyDescent="0.25">
      <c r="A14" s="45" t="s">
        <v>285</v>
      </c>
      <c r="B14" s="45" t="s">
        <v>325</v>
      </c>
      <c r="C14" s="45" t="s">
        <v>323</v>
      </c>
      <c r="D14" s="46"/>
      <c r="E14" s="56">
        <v>29.76</v>
      </c>
      <c r="F14" s="48">
        <f>Payroll4[[#This Row],[Hours]]*Payroll4[[#This Row],[Rate]]</f>
        <v>0</v>
      </c>
    </row>
    <row r="15" spans="1:8" ht="15.75" x14ac:dyDescent="0.25">
      <c r="A15" s="45" t="s">
        <v>287</v>
      </c>
      <c r="B15" s="45" t="s">
        <v>325</v>
      </c>
      <c r="C15" s="45" t="s">
        <v>323</v>
      </c>
      <c r="D15" s="46"/>
      <c r="E15" s="56">
        <v>12.06</v>
      </c>
      <c r="F15" s="48">
        <f>Payroll4[[#This Row],[Hours]]*Payroll4[[#This Row],[Rate]]</f>
        <v>0</v>
      </c>
    </row>
    <row r="16" spans="1:8" ht="15.75" x14ac:dyDescent="0.25">
      <c r="A16" s="45" t="s">
        <v>294</v>
      </c>
      <c r="B16" s="45" t="s">
        <v>325</v>
      </c>
      <c r="C16" s="45" t="s">
        <v>323</v>
      </c>
      <c r="D16" s="46"/>
      <c r="E16" s="56">
        <v>28.73</v>
      </c>
      <c r="F16" s="48">
        <f>Payroll4[[#This Row],[Hours]]*Payroll4[[#This Row],[Rate]]</f>
        <v>0</v>
      </c>
    </row>
    <row r="17" spans="1:6" ht="15.75" x14ac:dyDescent="0.25">
      <c r="A17" s="45" t="s">
        <v>246</v>
      </c>
      <c r="B17" s="45" t="s">
        <v>326</v>
      </c>
      <c r="C17" s="45" t="s">
        <v>323</v>
      </c>
      <c r="D17" s="46"/>
      <c r="E17" s="56">
        <v>19.68</v>
      </c>
      <c r="F17" s="48">
        <f>Payroll4[[#This Row],[Hours]]*Payroll4[[#This Row],[Rate]]</f>
        <v>0</v>
      </c>
    </row>
    <row r="18" spans="1:6" ht="15.75" x14ac:dyDescent="0.25">
      <c r="A18" s="45" t="s">
        <v>236</v>
      </c>
      <c r="B18" s="45" t="s">
        <v>326</v>
      </c>
      <c r="C18" s="45" t="s">
        <v>247</v>
      </c>
      <c r="D18" s="46"/>
      <c r="E18" s="56">
        <v>32.14</v>
      </c>
      <c r="F18" s="48">
        <f>Payroll4[[#This Row],[Hours]]*Payroll4[[#This Row],[Rate]]</f>
        <v>0</v>
      </c>
    </row>
    <row r="19" spans="1:6" ht="15.75" x14ac:dyDescent="0.25">
      <c r="A19" s="45" t="s">
        <v>244</v>
      </c>
      <c r="B19" s="45" t="s">
        <v>326</v>
      </c>
      <c r="C19" s="45" t="s">
        <v>10</v>
      </c>
      <c r="D19" s="46"/>
      <c r="E19" s="56">
        <v>33.04</v>
      </c>
      <c r="F19" s="48">
        <f>Payroll4[[#This Row],[Hours]]*Payroll4[[#This Row],[Rate]]</f>
        <v>0</v>
      </c>
    </row>
    <row r="20" spans="1:6" ht="15.75" x14ac:dyDescent="0.25">
      <c r="A20" s="45" t="s">
        <v>232</v>
      </c>
      <c r="B20" s="45" t="s">
        <v>327</v>
      </c>
      <c r="C20" s="45" t="s">
        <v>16</v>
      </c>
      <c r="D20" s="46"/>
      <c r="E20" s="56">
        <v>23</v>
      </c>
      <c r="F20" s="48">
        <f>Payroll4[[#This Row],[Hours]]*Payroll4[[#This Row],[Rate]]</f>
        <v>0</v>
      </c>
    </row>
    <row r="21" spans="1:6" ht="15.75" x14ac:dyDescent="0.25">
      <c r="A21" s="45" t="s">
        <v>300</v>
      </c>
      <c r="B21" s="45" t="s">
        <v>327</v>
      </c>
      <c r="C21" s="45" t="s">
        <v>14</v>
      </c>
      <c r="D21" s="46"/>
      <c r="E21" s="56">
        <v>20.84</v>
      </c>
      <c r="F21" s="48">
        <f>Payroll4[[#This Row],[Hours]]*Payroll4[[#This Row],[Rate]]</f>
        <v>0</v>
      </c>
    </row>
    <row r="22" spans="1:6" ht="15.75" x14ac:dyDescent="0.25">
      <c r="A22" s="45" t="s">
        <v>272</v>
      </c>
      <c r="B22" s="45" t="s">
        <v>327</v>
      </c>
      <c r="C22" s="45" t="s">
        <v>10</v>
      </c>
      <c r="D22" s="46"/>
      <c r="E22" s="56">
        <v>24.54</v>
      </c>
      <c r="F22" s="48">
        <f>Payroll4[[#This Row],[Hours]]*Payroll4[[#This Row],[Rate]]</f>
        <v>0</v>
      </c>
    </row>
    <row r="23" spans="1:6" ht="15.75" x14ac:dyDescent="0.25">
      <c r="A23" s="45" t="s">
        <v>281</v>
      </c>
      <c r="B23" s="45" t="s">
        <v>327</v>
      </c>
      <c r="C23" s="45" t="s">
        <v>247</v>
      </c>
      <c r="D23" s="46"/>
      <c r="E23" s="56">
        <v>38.799999999999997</v>
      </c>
      <c r="F23" s="48">
        <f>Payroll4[[#This Row],[Hours]]*Payroll4[[#This Row],[Rate]]</f>
        <v>0</v>
      </c>
    </row>
    <row r="24" spans="1:6" ht="15.75" x14ac:dyDescent="0.25">
      <c r="A24" s="45" t="s">
        <v>277</v>
      </c>
      <c r="B24" s="45" t="s">
        <v>328</v>
      </c>
      <c r="C24" s="45" t="s">
        <v>6</v>
      </c>
      <c r="D24" s="46"/>
      <c r="E24" s="56">
        <v>11.51</v>
      </c>
      <c r="F24" s="48">
        <f>Payroll4[[#This Row],[Hours]]*Payroll4[[#This Row],[Rate]]</f>
        <v>0</v>
      </c>
    </row>
    <row r="25" spans="1:6" ht="15.75" x14ac:dyDescent="0.25">
      <c r="A25" s="45" t="s">
        <v>311</v>
      </c>
      <c r="B25" s="45" t="s">
        <v>328</v>
      </c>
      <c r="C25" s="45" t="s">
        <v>247</v>
      </c>
      <c r="D25" s="46"/>
      <c r="E25" s="56">
        <v>34.83</v>
      </c>
      <c r="F25" s="48">
        <f>Payroll4[[#This Row],[Hours]]*Payroll4[[#This Row],[Rate]]</f>
        <v>0</v>
      </c>
    </row>
    <row r="26" spans="1:6" ht="15.75" x14ac:dyDescent="0.25">
      <c r="A26" s="45" t="s">
        <v>329</v>
      </c>
      <c r="B26" s="45" t="s">
        <v>328</v>
      </c>
      <c r="C26" s="45" t="s">
        <v>14</v>
      </c>
      <c r="D26" s="46"/>
      <c r="E26" s="56">
        <v>44.62</v>
      </c>
      <c r="F26" s="48">
        <f>Payroll4[[#This Row],[Hours]]*Payroll4[[#This Row],[Rate]]</f>
        <v>0</v>
      </c>
    </row>
    <row r="27" spans="1:6" ht="15.75" x14ac:dyDescent="0.25">
      <c r="A27" s="45" t="s">
        <v>296</v>
      </c>
      <c r="B27" s="45" t="s">
        <v>328</v>
      </c>
      <c r="C27" s="45" t="s">
        <v>16</v>
      </c>
      <c r="D27" s="46"/>
      <c r="E27" s="56">
        <v>30.3</v>
      </c>
      <c r="F27" s="48">
        <f>Payroll4[[#This Row],[Hours]]*Payroll4[[#This Row],[Rate]]</f>
        <v>0</v>
      </c>
    </row>
    <row r="28" spans="1:6" ht="15.75" x14ac:dyDescent="0.25">
      <c r="A28" s="45" t="s">
        <v>306</v>
      </c>
      <c r="B28" s="45" t="s">
        <v>328</v>
      </c>
      <c r="C28" s="45" t="s">
        <v>14</v>
      </c>
      <c r="D28" s="46"/>
      <c r="E28" s="56">
        <v>20.14</v>
      </c>
      <c r="F28" s="48">
        <f>Payroll4[[#This Row],[Hours]]*Payroll4[[#This Row],[Rate]]</f>
        <v>0</v>
      </c>
    </row>
    <row r="29" spans="1:6" ht="15.75" x14ac:dyDescent="0.25">
      <c r="A29" s="45" t="s">
        <v>237</v>
      </c>
      <c r="B29" s="45" t="s">
        <v>230</v>
      </c>
      <c r="C29" s="45" t="s">
        <v>6</v>
      </c>
      <c r="D29" s="46"/>
      <c r="E29" s="56">
        <v>23.74</v>
      </c>
      <c r="F29" s="48">
        <f>Payroll4[[#This Row],[Hours]]*Payroll4[[#This Row],[Rate]]</f>
        <v>0</v>
      </c>
    </row>
    <row r="30" spans="1:6" ht="15.75" x14ac:dyDescent="0.25">
      <c r="A30" s="45" t="s">
        <v>238</v>
      </c>
      <c r="B30" s="45" t="s">
        <v>230</v>
      </c>
      <c r="C30" s="45" t="s">
        <v>247</v>
      </c>
      <c r="D30" s="46"/>
      <c r="E30" s="56">
        <v>47.9</v>
      </c>
      <c r="F30" s="48">
        <f>Payroll4[[#This Row],[Hours]]*Payroll4[[#This Row],[Rate]]</f>
        <v>0</v>
      </c>
    </row>
    <row r="31" spans="1:6" ht="15.75" x14ac:dyDescent="0.25">
      <c r="A31" s="45" t="s">
        <v>243</v>
      </c>
      <c r="B31" s="45" t="s">
        <v>230</v>
      </c>
      <c r="C31" s="45" t="s">
        <v>16</v>
      </c>
      <c r="D31" s="46"/>
      <c r="E31" s="56">
        <v>14.37</v>
      </c>
      <c r="F31" s="48">
        <f>Payroll4[[#This Row],[Hours]]*Payroll4[[#This Row],[Rate]]</f>
        <v>0</v>
      </c>
    </row>
    <row r="32" spans="1:6" ht="15.75" x14ac:dyDescent="0.25">
      <c r="A32" s="45" t="s">
        <v>241</v>
      </c>
      <c r="B32" s="45" t="s">
        <v>230</v>
      </c>
      <c r="C32" s="45" t="s">
        <v>247</v>
      </c>
      <c r="D32" s="46"/>
      <c r="E32" s="56">
        <v>44.98</v>
      </c>
      <c r="F32" s="48">
        <f>Payroll4[[#This Row],[Hours]]*Payroll4[[#This Row],[Rate]]</f>
        <v>0</v>
      </c>
    </row>
    <row r="33" spans="1:6" ht="15.75" x14ac:dyDescent="0.25">
      <c r="A33" s="45" t="s">
        <v>279</v>
      </c>
      <c r="B33" s="45" t="s">
        <v>230</v>
      </c>
      <c r="C33" s="45" t="s">
        <v>6</v>
      </c>
      <c r="D33" s="46"/>
      <c r="E33" s="56">
        <v>23.74</v>
      </c>
      <c r="F33" s="48">
        <f>Payroll4[[#This Row],[Hours]]*Payroll4[[#This Row],[Rate]]</f>
        <v>0</v>
      </c>
    </row>
    <row r="34" spans="1:6" ht="15.75" x14ac:dyDescent="0.25">
      <c r="A34" s="45" t="s">
        <v>292</v>
      </c>
      <c r="B34" s="45" t="s">
        <v>230</v>
      </c>
      <c r="C34" s="45" t="s">
        <v>14</v>
      </c>
      <c r="D34" s="46"/>
      <c r="E34" s="56">
        <v>41.66</v>
      </c>
      <c r="F34" s="48">
        <f>Payroll4[[#This Row],[Hours]]*Payroll4[[#This Row],[Rate]]</f>
        <v>0</v>
      </c>
    </row>
    <row r="35" spans="1:6" ht="15.75" x14ac:dyDescent="0.25">
      <c r="A35" s="45" t="s">
        <v>302</v>
      </c>
      <c r="B35" s="45" t="s">
        <v>230</v>
      </c>
      <c r="C35" s="45" t="s">
        <v>323</v>
      </c>
      <c r="D35" s="46"/>
      <c r="E35" s="56">
        <v>48.63</v>
      </c>
      <c r="F35" s="48">
        <f>Payroll4[[#This Row],[Hours]]*Payroll4[[#This Row],[Rate]]</f>
        <v>0</v>
      </c>
    </row>
    <row r="36" spans="1:6" ht="15.75" x14ac:dyDescent="0.25">
      <c r="A36" s="45" t="s">
        <v>304</v>
      </c>
      <c r="B36" s="45" t="s">
        <v>230</v>
      </c>
      <c r="C36" s="45" t="s">
        <v>323</v>
      </c>
      <c r="D36" s="46"/>
      <c r="E36" s="56">
        <v>45.11</v>
      </c>
      <c r="F36" s="48">
        <f>Payroll4[[#This Row],[Hours]]*Payroll4[[#This Row],[Rate]]</f>
        <v>0</v>
      </c>
    </row>
  </sheetData>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G47" sqref="G47"/>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43" bestFit="1" customWidth="1"/>
    <col min="11" max="11" width="10.5" style="43" bestFit="1" customWidth="1"/>
    <col min="12" max="12" width="6.375" style="39" bestFit="1" customWidth="1"/>
  </cols>
  <sheetData>
    <row r="1" spans="1:12" ht="18" x14ac:dyDescent="0.25">
      <c r="B1" s="1" t="s">
        <v>36</v>
      </c>
      <c r="C1" s="1"/>
    </row>
    <row r="2" spans="1:12" ht="18" x14ac:dyDescent="0.25">
      <c r="B2" s="1" t="s">
        <v>330</v>
      </c>
      <c r="C2" s="1"/>
    </row>
    <row r="5" spans="1:12" ht="14.25" x14ac:dyDescent="0.15">
      <c r="B5" s="54" t="s">
        <v>0</v>
      </c>
      <c r="C5" s="54"/>
      <c r="D5" s="54"/>
    </row>
    <row r="6" spans="1:12" ht="14.25" x14ac:dyDescent="0.15">
      <c r="B6" s="54" t="s">
        <v>1</v>
      </c>
      <c r="C6" s="54"/>
      <c r="D6" s="54"/>
    </row>
    <row r="7" spans="1:12" ht="14.25" x14ac:dyDescent="0.15">
      <c r="B7" s="54" t="s">
        <v>37</v>
      </c>
      <c r="C7" s="54"/>
      <c r="D7" s="54"/>
    </row>
    <row r="10" spans="1:12" s="7" customFormat="1" ht="15" x14ac:dyDescent="0.2">
      <c r="A10" s="6" t="s">
        <v>38</v>
      </c>
      <c r="B10" s="6" t="s">
        <v>39</v>
      </c>
      <c r="C10" s="6" t="s">
        <v>2</v>
      </c>
      <c r="D10" s="6" t="s">
        <v>3</v>
      </c>
      <c r="E10" s="6" t="s">
        <v>4</v>
      </c>
      <c r="F10" s="6" t="s">
        <v>40</v>
      </c>
      <c r="G10" s="6" t="s">
        <v>41</v>
      </c>
      <c r="H10" s="6" t="s">
        <v>42</v>
      </c>
      <c r="I10" s="6" t="s">
        <v>43</v>
      </c>
      <c r="J10" s="44" t="s">
        <v>44</v>
      </c>
      <c r="K10" s="44" t="s">
        <v>45</v>
      </c>
      <c r="L10" s="40" t="s">
        <v>46</v>
      </c>
    </row>
    <row r="11" spans="1:12" s="7" customFormat="1" ht="12" x14ac:dyDescent="0.2">
      <c r="A11" s="2" t="s">
        <v>11</v>
      </c>
      <c r="B11" s="2" t="s">
        <v>47</v>
      </c>
      <c r="C11" s="8" t="s">
        <v>48</v>
      </c>
      <c r="D11" s="8" t="s">
        <v>49</v>
      </c>
      <c r="E11" s="8" t="s">
        <v>10</v>
      </c>
      <c r="F11" s="9">
        <v>18801</v>
      </c>
      <c r="G11" s="2" t="s">
        <v>50</v>
      </c>
      <c r="H11" s="2" t="s">
        <v>51</v>
      </c>
      <c r="I11" s="3" t="s">
        <v>52</v>
      </c>
      <c r="J11" s="10">
        <v>37781</v>
      </c>
      <c r="K11" s="10"/>
      <c r="L11" s="41">
        <v>11</v>
      </c>
    </row>
    <row r="12" spans="1:12" s="7" customFormat="1" ht="12" x14ac:dyDescent="0.2">
      <c r="A12" s="2" t="s">
        <v>53</v>
      </c>
      <c r="B12" s="2" t="s">
        <v>54</v>
      </c>
      <c r="C12" s="8" t="s">
        <v>55</v>
      </c>
      <c r="D12" s="8" t="s">
        <v>56</v>
      </c>
      <c r="E12" s="8" t="s">
        <v>57</v>
      </c>
      <c r="F12" s="9">
        <v>81155</v>
      </c>
      <c r="G12" s="2" t="s">
        <v>58</v>
      </c>
      <c r="H12" s="2" t="s">
        <v>59</v>
      </c>
      <c r="I12" s="2" t="s">
        <v>60</v>
      </c>
      <c r="J12" s="10">
        <v>38609</v>
      </c>
      <c r="K12" s="10"/>
      <c r="L12" s="41">
        <v>31</v>
      </c>
    </row>
    <row r="13" spans="1:12" s="7" customFormat="1" ht="12" x14ac:dyDescent="0.2">
      <c r="A13" s="2" t="s">
        <v>61</v>
      </c>
      <c r="B13" s="2" t="s">
        <v>62</v>
      </c>
      <c r="C13" s="8" t="s">
        <v>63</v>
      </c>
      <c r="D13" s="8" t="s">
        <v>64</v>
      </c>
      <c r="E13" s="8" t="s">
        <v>8</v>
      </c>
      <c r="F13" s="9">
        <v>45335</v>
      </c>
      <c r="G13" s="2" t="s">
        <v>65</v>
      </c>
      <c r="H13" s="2" t="s">
        <v>66</v>
      </c>
      <c r="I13" s="2" t="s">
        <v>67</v>
      </c>
      <c r="J13" s="10">
        <v>35308</v>
      </c>
      <c r="K13" s="10">
        <v>37401</v>
      </c>
      <c r="L13" s="41">
        <v>19</v>
      </c>
    </row>
    <row r="14" spans="1:12" s="7" customFormat="1" ht="12" x14ac:dyDescent="0.2">
      <c r="A14" s="2" t="s">
        <v>68</v>
      </c>
      <c r="B14" s="2" t="s">
        <v>69</v>
      </c>
      <c r="C14" s="8" t="s">
        <v>70</v>
      </c>
      <c r="D14" s="8" t="s">
        <v>71</v>
      </c>
      <c r="E14" s="8" t="s">
        <v>5</v>
      </c>
      <c r="F14" s="9">
        <v>50227</v>
      </c>
      <c r="G14" s="2" t="s">
        <v>72</v>
      </c>
      <c r="H14" s="2" t="s">
        <v>73</v>
      </c>
      <c r="I14" s="2" t="s">
        <v>74</v>
      </c>
      <c r="J14" s="10">
        <v>37624</v>
      </c>
      <c r="K14" s="10"/>
      <c r="L14" s="41">
        <v>27</v>
      </c>
    </row>
    <row r="15" spans="1:12" s="7" customFormat="1" ht="12" x14ac:dyDescent="0.2">
      <c r="A15" s="2" t="s">
        <v>75</v>
      </c>
      <c r="B15" s="2" t="s">
        <v>76</v>
      </c>
      <c r="C15" s="8" t="s">
        <v>77</v>
      </c>
      <c r="D15" s="8" t="s">
        <v>78</v>
      </c>
      <c r="E15" s="8" t="s">
        <v>15</v>
      </c>
      <c r="F15" s="9">
        <v>60406</v>
      </c>
      <c r="G15" s="2" t="s">
        <v>79</v>
      </c>
      <c r="H15" s="2" t="s">
        <v>80</v>
      </c>
      <c r="I15" s="2" t="s">
        <v>81</v>
      </c>
      <c r="J15" s="10">
        <v>38404</v>
      </c>
      <c r="K15" s="10"/>
      <c r="L15" s="41">
        <v>18</v>
      </c>
    </row>
    <row r="16" spans="1:12" s="7" customFormat="1" ht="12" x14ac:dyDescent="0.2">
      <c r="A16" s="2" t="s">
        <v>82</v>
      </c>
      <c r="B16" s="2" t="s">
        <v>83</v>
      </c>
      <c r="C16" s="8" t="s">
        <v>84</v>
      </c>
      <c r="D16" s="8" t="s">
        <v>85</v>
      </c>
      <c r="E16" s="8" t="s">
        <v>19</v>
      </c>
      <c r="F16" s="9">
        <v>98249</v>
      </c>
      <c r="G16" s="2" t="s">
        <v>86</v>
      </c>
      <c r="H16" s="2" t="s">
        <v>87</v>
      </c>
      <c r="I16" s="2" t="s">
        <v>88</v>
      </c>
      <c r="J16" s="10">
        <v>37168</v>
      </c>
      <c r="K16" s="10">
        <v>37395</v>
      </c>
      <c r="L16" s="41">
        <v>30</v>
      </c>
    </row>
    <row r="17" spans="1:12" s="7" customFormat="1" ht="12" x14ac:dyDescent="0.2">
      <c r="A17" s="2" t="s">
        <v>89</v>
      </c>
      <c r="B17" s="2" t="s">
        <v>90</v>
      </c>
      <c r="C17" s="8" t="s">
        <v>91</v>
      </c>
      <c r="D17" s="8" t="s">
        <v>92</v>
      </c>
      <c r="E17" s="8" t="s">
        <v>9</v>
      </c>
      <c r="F17" s="9">
        <v>72946</v>
      </c>
      <c r="G17" s="2" t="s">
        <v>93</v>
      </c>
      <c r="H17" s="2" t="s">
        <v>94</v>
      </c>
      <c r="I17" s="2" t="s">
        <v>95</v>
      </c>
      <c r="J17" s="10">
        <v>36147</v>
      </c>
      <c r="K17" s="10">
        <v>37426</v>
      </c>
      <c r="L17" s="41">
        <v>8</v>
      </c>
    </row>
    <row r="18" spans="1:12" s="7" customFormat="1" ht="12" x14ac:dyDescent="0.2">
      <c r="A18" s="2" t="s">
        <v>96</v>
      </c>
      <c r="B18" s="2" t="s">
        <v>97</v>
      </c>
      <c r="C18" s="8" t="s">
        <v>98</v>
      </c>
      <c r="D18" s="8" t="s">
        <v>99</v>
      </c>
      <c r="E18" s="8" t="s">
        <v>12</v>
      </c>
      <c r="F18" s="9">
        <v>33709</v>
      </c>
      <c r="G18" s="2" t="s">
        <v>100</v>
      </c>
      <c r="H18" s="2" t="s">
        <v>101</v>
      </c>
      <c r="I18" s="2" t="s">
        <v>102</v>
      </c>
      <c r="J18" s="10">
        <v>36826</v>
      </c>
      <c r="K18" s="10"/>
      <c r="L18" s="41">
        <v>21</v>
      </c>
    </row>
    <row r="19" spans="1:12" s="7" customFormat="1" ht="12" x14ac:dyDescent="0.2">
      <c r="A19" s="2" t="s">
        <v>103</v>
      </c>
      <c r="B19" s="2" t="s">
        <v>104</v>
      </c>
      <c r="C19" s="8" t="s">
        <v>105</v>
      </c>
      <c r="D19" s="8" t="s">
        <v>106</v>
      </c>
      <c r="E19" s="8" t="s">
        <v>7</v>
      </c>
      <c r="F19" s="9">
        <v>49452</v>
      </c>
      <c r="G19" s="2" t="s">
        <v>107</v>
      </c>
      <c r="H19" s="2" t="s">
        <v>108</v>
      </c>
      <c r="I19" s="2" t="s">
        <v>109</v>
      </c>
      <c r="J19" s="10">
        <v>38336</v>
      </c>
      <c r="K19" s="10"/>
      <c r="L19" s="41">
        <v>26</v>
      </c>
    </row>
    <row r="20" spans="1:12" s="7" customFormat="1" ht="12" x14ac:dyDescent="0.2">
      <c r="A20" s="2" t="s">
        <v>110</v>
      </c>
      <c r="B20" s="2" t="s">
        <v>111</v>
      </c>
      <c r="C20" s="8" t="s">
        <v>112</v>
      </c>
      <c r="D20" s="8" t="s">
        <v>113</v>
      </c>
      <c r="E20" s="8" t="s">
        <v>114</v>
      </c>
      <c r="F20" s="9">
        <v>53092</v>
      </c>
      <c r="G20" s="2" t="s">
        <v>115</v>
      </c>
      <c r="H20" s="2" t="s">
        <v>116</v>
      </c>
      <c r="I20" s="2" t="s">
        <v>117</v>
      </c>
      <c r="J20" s="10">
        <v>36788</v>
      </c>
      <c r="K20" s="10">
        <v>38237</v>
      </c>
      <c r="L20" s="41">
        <v>27</v>
      </c>
    </row>
    <row r="21" spans="1:12" s="7" customFormat="1" ht="12" x14ac:dyDescent="0.2">
      <c r="A21" s="2" t="s">
        <v>118</v>
      </c>
      <c r="B21" s="2" t="s">
        <v>119</v>
      </c>
      <c r="C21" s="8" t="s">
        <v>120</v>
      </c>
      <c r="D21" s="8" t="s">
        <v>121</v>
      </c>
      <c r="E21" s="8" t="s">
        <v>6</v>
      </c>
      <c r="F21" s="38" t="s">
        <v>343</v>
      </c>
      <c r="G21" s="2" t="s">
        <v>122</v>
      </c>
      <c r="H21" s="2" t="s">
        <v>123</v>
      </c>
      <c r="I21" s="2" t="s">
        <v>124</v>
      </c>
      <c r="J21" s="10">
        <v>33637</v>
      </c>
      <c r="K21" s="10">
        <v>36228</v>
      </c>
      <c r="L21" s="41">
        <v>32</v>
      </c>
    </row>
    <row r="22" spans="1:12" s="7" customFormat="1" ht="12" x14ac:dyDescent="0.2">
      <c r="A22" s="2" t="s">
        <v>125</v>
      </c>
      <c r="B22" s="2" t="s">
        <v>126</v>
      </c>
      <c r="C22" s="8" t="s">
        <v>127</v>
      </c>
      <c r="D22" s="8" t="s">
        <v>128</v>
      </c>
      <c r="E22" s="8" t="s">
        <v>129</v>
      </c>
      <c r="F22" s="9">
        <v>70507</v>
      </c>
      <c r="G22" s="2" t="s">
        <v>130</v>
      </c>
      <c r="H22" s="2" t="s">
        <v>131</v>
      </c>
      <c r="I22" s="2" t="s">
        <v>132</v>
      </c>
      <c r="J22" s="10">
        <v>34620</v>
      </c>
      <c r="K22" s="10">
        <v>35085</v>
      </c>
      <c r="L22" s="41">
        <v>8</v>
      </c>
    </row>
    <row r="23" spans="1:12" s="7" customFormat="1" ht="12" x14ac:dyDescent="0.2">
      <c r="A23" s="2" t="s">
        <v>133</v>
      </c>
      <c r="B23" s="2" t="s">
        <v>134</v>
      </c>
      <c r="C23" s="8" t="s">
        <v>135</v>
      </c>
      <c r="D23" s="8" t="s">
        <v>136</v>
      </c>
      <c r="E23" s="8" t="s">
        <v>137</v>
      </c>
      <c r="F23" s="38" t="s">
        <v>345</v>
      </c>
      <c r="G23" s="2" t="s">
        <v>138</v>
      </c>
      <c r="H23" s="2" t="s">
        <v>139</v>
      </c>
      <c r="I23" s="2" t="s">
        <v>140</v>
      </c>
      <c r="J23" s="10">
        <v>34225</v>
      </c>
      <c r="K23" s="10">
        <v>37911</v>
      </c>
      <c r="L23" s="41">
        <v>25</v>
      </c>
    </row>
    <row r="24" spans="1:12" s="7" customFormat="1" ht="12" x14ac:dyDescent="0.2">
      <c r="A24" s="2" t="s">
        <v>141</v>
      </c>
      <c r="B24" s="2" t="s">
        <v>142</v>
      </c>
      <c r="C24" s="8" t="s">
        <v>143</v>
      </c>
      <c r="D24" s="8" t="s">
        <v>144</v>
      </c>
      <c r="E24" s="8" t="s">
        <v>15</v>
      </c>
      <c r="F24" s="9">
        <v>62555</v>
      </c>
      <c r="G24" s="2" t="s">
        <v>145</v>
      </c>
      <c r="H24" s="2" t="s">
        <v>146</v>
      </c>
      <c r="I24" s="2" t="s">
        <v>147</v>
      </c>
      <c r="J24" s="10">
        <v>37967</v>
      </c>
      <c r="K24" s="10"/>
      <c r="L24" s="41">
        <v>14</v>
      </c>
    </row>
    <row r="25" spans="1:12" s="7" customFormat="1" ht="12" x14ac:dyDescent="0.2">
      <c r="A25" s="2" t="s">
        <v>148</v>
      </c>
      <c r="B25" s="2" t="s">
        <v>149</v>
      </c>
      <c r="C25" s="8" t="s">
        <v>150</v>
      </c>
      <c r="D25" s="8" t="s">
        <v>151</v>
      </c>
      <c r="E25" s="8" t="s">
        <v>152</v>
      </c>
      <c r="F25" s="9">
        <v>68882</v>
      </c>
      <c r="G25" s="2" t="s">
        <v>153</v>
      </c>
      <c r="H25" s="2" t="s">
        <v>154</v>
      </c>
      <c r="I25" s="2" t="s">
        <v>155</v>
      </c>
      <c r="J25" s="10">
        <v>35322</v>
      </c>
      <c r="K25" s="10"/>
      <c r="L25" s="41">
        <v>34</v>
      </c>
    </row>
    <row r="26" spans="1:12" s="7" customFormat="1" ht="12" x14ac:dyDescent="0.2">
      <c r="A26" s="2" t="s">
        <v>156</v>
      </c>
      <c r="B26" s="2" t="s">
        <v>157</v>
      </c>
      <c r="C26" s="8" t="s">
        <v>158</v>
      </c>
      <c r="D26" s="8" t="s">
        <v>159</v>
      </c>
      <c r="E26" s="8" t="s">
        <v>13</v>
      </c>
      <c r="F26" s="9">
        <v>65733</v>
      </c>
      <c r="G26" s="2" t="s">
        <v>160</v>
      </c>
      <c r="H26" s="2" t="s">
        <v>161</v>
      </c>
      <c r="I26" s="2" t="s">
        <v>162</v>
      </c>
      <c r="J26" s="10">
        <v>38807</v>
      </c>
      <c r="K26" s="10"/>
      <c r="L26" s="41">
        <v>9</v>
      </c>
    </row>
    <row r="27" spans="1:12" s="7" customFormat="1" ht="12" x14ac:dyDescent="0.2">
      <c r="A27" s="2" t="s">
        <v>163</v>
      </c>
      <c r="B27" s="2" t="s">
        <v>164</v>
      </c>
      <c r="C27" s="8" t="s">
        <v>165</v>
      </c>
      <c r="D27" s="8" t="s">
        <v>166</v>
      </c>
      <c r="E27" s="8" t="s">
        <v>8</v>
      </c>
      <c r="F27" s="9">
        <v>43449</v>
      </c>
      <c r="G27" s="2" t="s">
        <v>167</v>
      </c>
      <c r="H27" s="2" t="s">
        <v>168</v>
      </c>
      <c r="I27" s="2" t="s">
        <v>169</v>
      </c>
      <c r="J27" s="10">
        <v>34110</v>
      </c>
      <c r="K27" s="10">
        <v>38520</v>
      </c>
      <c r="L27" s="41">
        <v>15</v>
      </c>
    </row>
    <row r="28" spans="1:12" s="7" customFormat="1" ht="12" x14ac:dyDescent="0.2">
      <c r="A28" s="2" t="s">
        <v>170</v>
      </c>
      <c r="B28" s="2" t="s">
        <v>171</v>
      </c>
      <c r="C28" s="8" t="s">
        <v>172</v>
      </c>
      <c r="D28" s="8" t="s">
        <v>173</v>
      </c>
      <c r="E28" s="8" t="s">
        <v>5</v>
      </c>
      <c r="F28" s="9">
        <v>52079</v>
      </c>
      <c r="G28" s="2" t="s">
        <v>174</v>
      </c>
      <c r="H28" s="2" t="s">
        <v>175</v>
      </c>
      <c r="I28" s="2" t="s">
        <v>176</v>
      </c>
      <c r="J28" s="10">
        <v>36934</v>
      </c>
      <c r="K28" s="10"/>
      <c r="L28" s="41">
        <v>31</v>
      </c>
    </row>
    <row r="29" spans="1:12" s="7" customFormat="1" ht="12" x14ac:dyDescent="0.2">
      <c r="A29" s="2" t="s">
        <v>177</v>
      </c>
      <c r="B29" s="2" t="s">
        <v>178</v>
      </c>
      <c r="C29" s="8" t="s">
        <v>179</v>
      </c>
      <c r="D29" s="8" t="s">
        <v>180</v>
      </c>
      <c r="E29" s="8" t="s">
        <v>181</v>
      </c>
      <c r="F29" s="9">
        <v>85009</v>
      </c>
      <c r="G29" s="2" t="s">
        <v>182</v>
      </c>
      <c r="H29" s="2" t="s">
        <v>183</v>
      </c>
      <c r="I29" s="2" t="s">
        <v>184</v>
      </c>
      <c r="J29" s="10">
        <v>38525</v>
      </c>
      <c r="K29" s="10"/>
      <c r="L29" s="41">
        <v>8</v>
      </c>
    </row>
    <row r="30" spans="1:12" s="7" customFormat="1" ht="12" x14ac:dyDescent="0.2">
      <c r="A30" s="2" t="s">
        <v>185</v>
      </c>
      <c r="B30" s="2" t="s">
        <v>186</v>
      </c>
      <c r="C30" s="8" t="s">
        <v>187</v>
      </c>
      <c r="D30" s="8" t="s">
        <v>188</v>
      </c>
      <c r="E30" s="8" t="s">
        <v>17</v>
      </c>
      <c r="F30" s="38" t="s">
        <v>344</v>
      </c>
      <c r="G30" s="2" t="s">
        <v>189</v>
      </c>
      <c r="H30" s="2" t="s">
        <v>190</v>
      </c>
      <c r="I30" s="2" t="s">
        <v>191</v>
      </c>
      <c r="J30" s="10">
        <v>38507</v>
      </c>
      <c r="K30" s="10"/>
      <c r="L30" s="41">
        <v>16</v>
      </c>
    </row>
    <row r="31" spans="1:12" s="7" customFormat="1" ht="12" x14ac:dyDescent="0.2">
      <c r="A31" s="2" t="s">
        <v>192</v>
      </c>
      <c r="B31" s="2" t="s">
        <v>193</v>
      </c>
      <c r="C31" s="8" t="s">
        <v>194</v>
      </c>
      <c r="D31" s="8" t="s">
        <v>195</v>
      </c>
      <c r="E31" s="8" t="s">
        <v>15</v>
      </c>
      <c r="F31" s="9">
        <v>61462</v>
      </c>
      <c r="G31" s="2" t="s">
        <v>196</v>
      </c>
      <c r="H31" s="2" t="s">
        <v>197</v>
      </c>
      <c r="I31" s="2" t="s">
        <v>198</v>
      </c>
      <c r="J31" s="10">
        <v>33981</v>
      </c>
      <c r="K31" s="10">
        <v>37025</v>
      </c>
      <c r="L31" s="41">
        <v>19</v>
      </c>
    </row>
    <row r="32" spans="1:12" s="7" customFormat="1" ht="12" x14ac:dyDescent="0.2">
      <c r="A32" s="2" t="s">
        <v>199</v>
      </c>
      <c r="B32" s="2" t="s">
        <v>200</v>
      </c>
      <c r="C32" s="8" t="s">
        <v>201</v>
      </c>
      <c r="D32" s="8" t="s">
        <v>202</v>
      </c>
      <c r="E32" s="8" t="s">
        <v>203</v>
      </c>
      <c r="F32" s="9">
        <v>99651</v>
      </c>
      <c r="G32" s="2" t="s">
        <v>204</v>
      </c>
      <c r="H32" s="2" t="s">
        <v>205</v>
      </c>
      <c r="I32" s="2" t="s">
        <v>206</v>
      </c>
      <c r="J32" s="10">
        <v>34843</v>
      </c>
      <c r="K32" s="10"/>
      <c r="L32" s="41">
        <v>14</v>
      </c>
    </row>
    <row r="33" spans="1:12" s="7" customFormat="1" ht="12" x14ac:dyDescent="0.2">
      <c r="A33" s="2" t="s">
        <v>207</v>
      </c>
      <c r="B33" s="2" t="s">
        <v>208</v>
      </c>
      <c r="C33" s="8" t="s">
        <v>209</v>
      </c>
      <c r="D33" s="8" t="s">
        <v>210</v>
      </c>
      <c r="E33" s="8" t="s">
        <v>14</v>
      </c>
      <c r="F33" s="9">
        <v>12019</v>
      </c>
      <c r="G33" s="2" t="s">
        <v>211</v>
      </c>
      <c r="H33" s="2" t="s">
        <v>212</v>
      </c>
      <c r="I33" s="2" t="s">
        <v>213</v>
      </c>
      <c r="J33" s="10">
        <v>34879</v>
      </c>
      <c r="K33" s="10">
        <v>34959</v>
      </c>
      <c r="L33" s="41">
        <v>18</v>
      </c>
    </row>
    <row r="34" spans="1:12" s="7" customFormat="1" ht="12" x14ac:dyDescent="0.2">
      <c r="A34" s="2" t="s">
        <v>214</v>
      </c>
      <c r="B34" s="2" t="s">
        <v>215</v>
      </c>
      <c r="C34" s="8" t="s">
        <v>216</v>
      </c>
      <c r="D34" s="8" t="s">
        <v>217</v>
      </c>
      <c r="E34" s="8" t="s">
        <v>18</v>
      </c>
      <c r="F34" s="9">
        <v>78218</v>
      </c>
      <c r="G34" s="2" t="s">
        <v>218</v>
      </c>
      <c r="H34" s="2" t="s">
        <v>219</v>
      </c>
      <c r="I34" s="2" t="s">
        <v>220</v>
      </c>
      <c r="J34" s="10">
        <v>35444</v>
      </c>
      <c r="K34" s="10">
        <v>38345</v>
      </c>
      <c r="L34" s="41">
        <v>18</v>
      </c>
    </row>
    <row r="35" spans="1:12" s="7" customFormat="1" ht="12.75" thickBot="1" x14ac:dyDescent="0.25">
      <c r="A35" s="4" t="s">
        <v>221</v>
      </c>
      <c r="B35" s="4" t="s">
        <v>222</v>
      </c>
      <c r="C35" s="11" t="s">
        <v>223</v>
      </c>
      <c r="D35" s="11" t="s">
        <v>224</v>
      </c>
      <c r="E35" s="11" t="s">
        <v>225</v>
      </c>
      <c r="F35" s="12">
        <v>82937</v>
      </c>
      <c r="G35" s="4" t="s">
        <v>226</v>
      </c>
      <c r="H35" s="4" t="s">
        <v>227</v>
      </c>
      <c r="I35" s="4" t="s">
        <v>228</v>
      </c>
      <c r="J35" s="13">
        <v>37673</v>
      </c>
      <c r="K35" s="13">
        <v>38494</v>
      </c>
      <c r="L35" s="42">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F28" sqref="F28"/>
    </sheetView>
  </sheetViews>
  <sheetFormatPr defaultRowHeight="11.25" x14ac:dyDescent="0.15"/>
  <cols>
    <col min="2" max="2" width="34.5" bestFit="1" customWidth="1"/>
  </cols>
  <sheetData>
    <row r="1" spans="1:8" ht="68.25" customHeight="1" x14ac:dyDescent="0.15"/>
    <row r="2" spans="1:8" ht="36" customHeight="1" x14ac:dyDescent="0.3">
      <c r="A2" s="55" t="s">
        <v>337</v>
      </c>
      <c r="B2" s="55"/>
      <c r="C2" s="55"/>
      <c r="D2" s="55"/>
    </row>
    <row r="3" spans="1:8" ht="36" customHeight="1" x14ac:dyDescent="0.25">
      <c r="A3" s="34" t="s">
        <v>338</v>
      </c>
      <c r="B3" s="34" t="s">
        <v>339</v>
      </c>
      <c r="C3" s="34" t="s">
        <v>340</v>
      </c>
      <c r="G3" s="29"/>
      <c r="H3" s="30"/>
    </row>
    <row r="4" spans="1:8" ht="15" x14ac:dyDescent="0.25">
      <c r="A4" s="32" t="s">
        <v>20</v>
      </c>
      <c r="B4" s="32" t="s">
        <v>21</v>
      </c>
      <c r="C4" s="33">
        <v>6100</v>
      </c>
      <c r="D4" s="33">
        <v>3421</v>
      </c>
      <c r="E4" s="33">
        <v>4583</v>
      </c>
      <c r="F4" s="33">
        <f>E4+1200</f>
        <v>5783</v>
      </c>
      <c r="G4" s="31"/>
    </row>
    <row r="5" spans="1:8" ht="15" x14ac:dyDescent="0.25">
      <c r="A5" s="32" t="s">
        <v>22</v>
      </c>
      <c r="B5" s="32" t="s">
        <v>23</v>
      </c>
      <c r="C5" s="33">
        <v>5425</v>
      </c>
      <c r="D5" s="33">
        <v>9568</v>
      </c>
      <c r="E5" s="33">
        <v>8862</v>
      </c>
      <c r="F5" s="33">
        <f t="shared" ref="F5:F11" si="0">E5+1200</f>
        <v>10062</v>
      </c>
      <c r="G5" s="31"/>
    </row>
    <row r="6" spans="1:8" ht="15" x14ac:dyDescent="0.25">
      <c r="A6" s="32" t="s">
        <v>24</v>
      </c>
      <c r="B6" s="32" t="s">
        <v>25</v>
      </c>
      <c r="C6" s="33">
        <v>1100</v>
      </c>
      <c r="D6" s="33">
        <v>1190</v>
      </c>
      <c r="E6" s="33">
        <v>1253</v>
      </c>
      <c r="F6" s="33">
        <f t="shared" si="0"/>
        <v>2453</v>
      </c>
      <c r="G6" s="31"/>
    </row>
    <row r="7" spans="1:8" ht="15" x14ac:dyDescent="0.25">
      <c r="A7" s="32" t="s">
        <v>26</v>
      </c>
      <c r="B7" s="32" t="s">
        <v>27</v>
      </c>
      <c r="C7" s="33">
        <v>1597</v>
      </c>
      <c r="D7" s="33">
        <v>3578</v>
      </c>
      <c r="E7" s="33">
        <v>2569</v>
      </c>
      <c r="F7" s="33">
        <f t="shared" si="0"/>
        <v>3769</v>
      </c>
      <c r="G7" s="31"/>
    </row>
    <row r="8" spans="1:8" ht="15" x14ac:dyDescent="0.25">
      <c r="A8" s="32" t="s">
        <v>28</v>
      </c>
      <c r="B8" s="32" t="s">
        <v>29</v>
      </c>
      <c r="C8" s="33">
        <v>3651</v>
      </c>
      <c r="D8" s="33">
        <v>4127</v>
      </c>
      <c r="E8" s="33">
        <v>6289</v>
      </c>
      <c r="F8" s="33">
        <f t="shared" si="0"/>
        <v>7489</v>
      </c>
      <c r="G8" s="31"/>
    </row>
    <row r="9" spans="1:8" ht="15" x14ac:dyDescent="0.25">
      <c r="A9" s="32" t="s">
        <v>30</v>
      </c>
      <c r="B9" s="32" t="s">
        <v>31</v>
      </c>
      <c r="C9" s="33">
        <v>7532</v>
      </c>
      <c r="D9" s="33">
        <v>6541</v>
      </c>
      <c r="E9" s="33">
        <v>8523</v>
      </c>
      <c r="F9" s="33">
        <f t="shared" si="0"/>
        <v>9723</v>
      </c>
      <c r="G9" s="31"/>
    </row>
    <row r="10" spans="1:8" ht="15" x14ac:dyDescent="0.25">
      <c r="A10" s="32" t="s">
        <v>32</v>
      </c>
      <c r="B10" s="32" t="s">
        <v>33</v>
      </c>
      <c r="C10" s="33">
        <v>2589</v>
      </c>
      <c r="D10" s="33">
        <v>2080</v>
      </c>
      <c r="E10" s="33">
        <v>3874</v>
      </c>
      <c r="F10" s="33">
        <f t="shared" si="0"/>
        <v>5074</v>
      </c>
      <c r="G10" s="31"/>
    </row>
    <row r="11" spans="1:8" ht="15" x14ac:dyDescent="0.25">
      <c r="A11" s="32" t="s">
        <v>34</v>
      </c>
      <c r="B11" s="32" t="s">
        <v>35</v>
      </c>
      <c r="C11" s="33">
        <v>5101</v>
      </c>
      <c r="D11" s="33">
        <v>3421</v>
      </c>
      <c r="E11" s="33">
        <v>4583</v>
      </c>
      <c r="F11" s="33">
        <f t="shared" si="0"/>
        <v>5783</v>
      </c>
      <c r="G11" s="31"/>
    </row>
  </sheetData>
  <mergeCells count="1">
    <mergeCell ref="A2:D2"/>
  </mergeCells>
  <pageMargins left="0.7" right="0.7" top="0.75" bottom="0.75" header="0.3" footer="0.3"/>
  <pageSetup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5" sqref="A25"/>
    </sheetView>
  </sheetViews>
  <sheetFormatPr defaultRowHeight="15" x14ac:dyDescent="0.25"/>
  <cols>
    <col min="1" max="1" width="100.5" style="36" customWidth="1"/>
    <col min="2" max="16384" width="9" style="36"/>
  </cols>
  <sheetData>
    <row r="1" spans="1:1" ht="26.25" x14ac:dyDescent="0.4">
      <c r="A1" s="35" t="s">
        <v>341</v>
      </c>
    </row>
    <row r="2" spans="1:1" ht="76.5" customHeight="1" x14ac:dyDescent="0.25">
      <c r="A2" s="37" t="s">
        <v>342</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76</vt:i4>
      </vt:variant>
    </vt:vector>
  </HeadingPairs>
  <TitlesOfParts>
    <vt:vector size="83" baseType="lpstr">
      <vt:lpstr>Transportation Expenses</vt:lpstr>
      <vt:lpstr>Travel Expenses</vt:lpstr>
      <vt:lpstr>November Payroll</vt:lpstr>
      <vt:lpstr>December Payroll</vt:lpstr>
      <vt:lpstr>Sales Team</vt:lpstr>
      <vt:lpstr>2016 Sales</vt:lpstr>
      <vt:lpstr>DISCLAIMER</vt:lpstr>
      <vt:lpstr>'December Payroll'!Abrams</vt:lpstr>
      <vt:lpstr>Abrams</vt:lpstr>
      <vt:lpstr>'December Payroll'!Buckleitner</vt:lpstr>
      <vt:lpstr>Buckleitner</vt:lpstr>
      <vt:lpstr>'December Payroll'!Cohen</vt:lpstr>
      <vt:lpstr>Cohen</vt:lpstr>
      <vt:lpstr>'December Payroll'!Colvin</vt:lpstr>
      <vt:lpstr>Colvin</vt:lpstr>
      <vt:lpstr>'December Payroll'!Coules</vt:lpstr>
      <vt:lpstr>Coules</vt:lpstr>
      <vt:lpstr>'December Payroll'!Dean</vt:lpstr>
      <vt:lpstr>Dean</vt:lpstr>
      <vt:lpstr>'December Payroll'!Department</vt:lpstr>
      <vt:lpstr>Department</vt:lpstr>
      <vt:lpstr>'December Payroll'!Deshpande</vt:lpstr>
      <vt:lpstr>Deshpande</vt:lpstr>
      <vt:lpstr>'December Payroll'!DeTorres</vt:lpstr>
      <vt:lpstr>DeTorres</vt:lpstr>
      <vt:lpstr>'December Payroll'!Dugan</vt:lpstr>
      <vt:lpstr>Dugan</vt:lpstr>
      <vt:lpstr>'December Payroll'!Fitts</vt:lpstr>
      <vt:lpstr>Fitts</vt:lpstr>
      <vt:lpstr>'December Payroll'!Holt</vt:lpstr>
      <vt:lpstr>Holt</vt:lpstr>
      <vt:lpstr>'December Payroll'!Hours</vt:lpstr>
      <vt:lpstr>Hours</vt:lpstr>
      <vt:lpstr>'December Payroll'!Jorgensen</vt:lpstr>
      <vt:lpstr>Jorgensen</vt:lpstr>
      <vt:lpstr>'December Payroll'!Kreanow</vt:lpstr>
      <vt:lpstr>Kreanow</vt:lpstr>
      <vt:lpstr>'December Payroll'!Leung</vt:lpstr>
      <vt:lpstr>Leung</vt:lpstr>
      <vt:lpstr>'December Payroll'!Liebowitz</vt:lpstr>
      <vt:lpstr>Liebowitz</vt:lpstr>
      <vt:lpstr>'December Payroll'!Lowenfeld</vt:lpstr>
      <vt:lpstr>Lowenfeld</vt:lpstr>
      <vt:lpstr>'December Payroll'!Marciano</vt:lpstr>
      <vt:lpstr>Marciano</vt:lpstr>
      <vt:lpstr>'December Payroll'!Marone</vt:lpstr>
      <vt:lpstr>Marone</vt:lpstr>
      <vt:lpstr>'December Payroll'!McGowan</vt:lpstr>
      <vt:lpstr>McGowan</vt:lpstr>
      <vt:lpstr>'December Payroll'!Meacham</vt:lpstr>
      <vt:lpstr>Meacham</vt:lpstr>
      <vt:lpstr>'December Payroll'!Minzner</vt:lpstr>
      <vt:lpstr>Minzner</vt:lpstr>
      <vt:lpstr>'December Payroll'!Name</vt:lpstr>
      <vt:lpstr>Name</vt:lpstr>
      <vt:lpstr>'December Payroll'!Net_Pay</vt:lpstr>
      <vt:lpstr>Net_Pay</vt:lpstr>
      <vt:lpstr>'December Payroll'!Novick</vt:lpstr>
      <vt:lpstr>Novick</vt:lpstr>
      <vt:lpstr>'December Payroll'!Pallone</vt:lpstr>
      <vt:lpstr>Pallone</vt:lpstr>
      <vt:lpstr>'December Payroll'!Petsch</vt:lpstr>
      <vt:lpstr>Petsch</vt:lpstr>
      <vt:lpstr>'December Payroll'!Philips</vt:lpstr>
      <vt:lpstr>Philips</vt:lpstr>
      <vt:lpstr>'December Payroll'!Rampulla</vt:lpstr>
      <vt:lpstr>Rampulla</vt:lpstr>
      <vt:lpstr>'December Payroll'!Rate</vt:lpstr>
      <vt:lpstr>Rate</vt:lpstr>
      <vt:lpstr>'December Payroll'!Rehal</vt:lpstr>
      <vt:lpstr>Rehal</vt:lpstr>
      <vt:lpstr>'December Payroll'!Richardson</vt:lpstr>
      <vt:lpstr>Richardson</vt:lpstr>
      <vt:lpstr>'December Payroll'!Sipes</vt:lpstr>
      <vt:lpstr>Sipes</vt:lpstr>
      <vt:lpstr>'December Payroll'!State</vt:lpstr>
      <vt:lpstr>State</vt:lpstr>
      <vt:lpstr>'December Payroll'!Stryker</vt:lpstr>
      <vt:lpstr>Stryker</vt:lpstr>
      <vt:lpstr>'December Payroll'!Wilson</vt:lpstr>
      <vt:lpstr>Wilson</vt:lpstr>
      <vt:lpstr>'December Payroll'!Zarish</vt:lpstr>
      <vt:lpstr>Zarish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2016-11-07T22:17:31Z</dcterms:modified>
  <cp:contentStatus/>
</cp:coreProperties>
</file>